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1"/>
  </bookViews>
  <sheets>
    <sheet name="资产负债表" sheetId="1" r:id="rId1"/>
    <sheet name="利润表" sheetId="2" r:id="rId2"/>
    <sheet name="所有者权益变动表" sheetId="3" r:id="rId3"/>
    <sheet name="报表格式参考依据" sheetId="4" state="hidden" r:id="rId4"/>
  </sheets>
  <definedNames>
    <definedName name="_xlnm.Print_Titles" localSheetId="2">'所有者权益变动表'!$A:$B</definedName>
  </definedNames>
  <calcPr fullCalcOnLoad="1"/>
</workbook>
</file>

<file path=xl/sharedStrings.xml><?xml version="1.0" encoding="utf-8"?>
<sst xmlns="http://schemas.openxmlformats.org/spreadsheetml/2006/main" count="188" uniqueCount="161">
  <si>
    <r>
      <rPr>
        <b/>
        <sz val="16"/>
        <color indexed="8"/>
        <rFont val="宋体"/>
        <family val="0"/>
      </rPr>
      <t>资产负债表</t>
    </r>
  </si>
  <si>
    <r>
      <rPr>
        <sz val="12"/>
        <color indexed="8"/>
        <rFont val="宋体"/>
        <family val="0"/>
      </rPr>
      <t>会商银</t>
    </r>
    <r>
      <rPr>
        <sz val="12"/>
        <color indexed="8"/>
        <rFont val="Arial Narrow"/>
        <family val="2"/>
      </rPr>
      <t>01</t>
    </r>
    <r>
      <rPr>
        <sz val="12"/>
        <color indexed="8"/>
        <rFont val="宋体"/>
        <family val="0"/>
      </rPr>
      <t>表</t>
    </r>
  </si>
  <si>
    <t>编制单位：浙江富阳农村商业银行股份有限公司</t>
  </si>
  <si>
    <r>
      <rPr>
        <sz val="12"/>
        <rFont val="宋体"/>
        <family val="0"/>
      </rPr>
      <t>单位：元</t>
    </r>
  </si>
  <si>
    <r>
      <rPr>
        <sz val="12"/>
        <color indexed="8"/>
        <rFont val="宋体"/>
        <family val="0"/>
      </rPr>
      <t>资</t>
    </r>
    <r>
      <rPr>
        <sz val="12"/>
        <color indexed="8"/>
        <rFont val="Arial Narrow"/>
        <family val="2"/>
      </rPr>
      <t xml:space="preserve"> </t>
    </r>
    <r>
      <rPr>
        <sz val="12"/>
        <color indexed="8"/>
        <rFont val="宋体"/>
        <family val="0"/>
      </rPr>
      <t>产</t>
    </r>
  </si>
  <si>
    <r>
      <rPr>
        <sz val="12"/>
        <color indexed="8"/>
        <rFont val="宋体"/>
        <family val="0"/>
      </rPr>
      <t>期末余额</t>
    </r>
  </si>
  <si>
    <r>
      <rPr>
        <sz val="12"/>
        <color indexed="8"/>
        <rFont val="宋体"/>
        <family val="0"/>
      </rPr>
      <t>年初余额</t>
    </r>
  </si>
  <si>
    <r>
      <rPr>
        <sz val="12"/>
        <color indexed="8"/>
        <rFont val="宋体"/>
        <family val="0"/>
      </rPr>
      <t>负债和所有者权益（或股东权益）</t>
    </r>
  </si>
  <si>
    <r>
      <rPr>
        <sz val="12"/>
        <color indexed="8"/>
        <rFont val="宋体"/>
        <family val="0"/>
      </rPr>
      <t>资产：</t>
    </r>
  </si>
  <si>
    <r>
      <rPr>
        <sz val="12"/>
        <color indexed="8"/>
        <rFont val="宋体"/>
        <family val="0"/>
      </rPr>
      <t>负债：</t>
    </r>
  </si>
  <si>
    <t>现金及存放中央银行款项</t>
  </si>
  <si>
    <r>
      <rPr>
        <sz val="12"/>
        <color indexed="8"/>
        <rFont val="宋体"/>
        <family val="0"/>
      </rPr>
      <t>向中央银行借款</t>
    </r>
  </si>
  <si>
    <r>
      <rPr>
        <sz val="12"/>
        <color indexed="8"/>
        <rFont val="宋体"/>
        <family val="0"/>
      </rPr>
      <t>贵金属</t>
    </r>
  </si>
  <si>
    <r>
      <rPr>
        <sz val="12"/>
        <color indexed="8"/>
        <rFont val="宋体"/>
        <family val="0"/>
      </rPr>
      <t>联行存放款项</t>
    </r>
  </si>
  <si>
    <r>
      <rPr>
        <sz val="12"/>
        <color indexed="8"/>
        <rFont val="宋体"/>
        <family val="0"/>
      </rPr>
      <t>存放联行款项</t>
    </r>
  </si>
  <si>
    <r>
      <rPr>
        <sz val="12"/>
        <color indexed="8"/>
        <rFont val="宋体"/>
        <family val="0"/>
      </rPr>
      <t>同业及其他金融机构存放款项</t>
    </r>
  </si>
  <si>
    <r>
      <rPr>
        <sz val="12"/>
        <color indexed="8"/>
        <rFont val="宋体"/>
        <family val="0"/>
      </rPr>
      <t>存放同业款项</t>
    </r>
  </si>
  <si>
    <r>
      <rPr>
        <sz val="12"/>
        <color indexed="8"/>
        <rFont val="宋体"/>
        <family val="0"/>
      </rPr>
      <t>拆入资金</t>
    </r>
  </si>
  <si>
    <r>
      <rPr>
        <sz val="12"/>
        <color indexed="8"/>
        <rFont val="宋体"/>
        <family val="0"/>
      </rPr>
      <t>拆出资金</t>
    </r>
  </si>
  <si>
    <r>
      <rPr>
        <sz val="12"/>
        <color indexed="8"/>
        <rFont val="宋体"/>
        <family val="0"/>
      </rPr>
      <t>以公允价值计量且其变动计入当期损益的金融负债</t>
    </r>
  </si>
  <si>
    <r>
      <rPr>
        <sz val="12"/>
        <color indexed="8"/>
        <rFont val="宋体"/>
        <family val="0"/>
      </rPr>
      <t>以公允价值计量且其变动计入当期损益的金融资产</t>
    </r>
  </si>
  <si>
    <r>
      <rPr>
        <sz val="12"/>
        <color indexed="8"/>
        <rFont val="宋体"/>
        <family val="0"/>
      </rPr>
      <t>衍生金融负债</t>
    </r>
  </si>
  <si>
    <r>
      <rPr>
        <sz val="12"/>
        <color indexed="8"/>
        <rFont val="宋体"/>
        <family val="0"/>
      </rPr>
      <t>衍生金融资产</t>
    </r>
  </si>
  <si>
    <r>
      <rPr>
        <sz val="12"/>
        <color indexed="8"/>
        <rFont val="宋体"/>
        <family val="0"/>
      </rPr>
      <t>卖出回购金融资产款</t>
    </r>
  </si>
  <si>
    <r>
      <rPr>
        <sz val="12"/>
        <color indexed="8"/>
        <rFont val="宋体"/>
        <family val="0"/>
      </rPr>
      <t>买入返售金融资产</t>
    </r>
  </si>
  <si>
    <r>
      <rPr>
        <sz val="12"/>
        <color indexed="8"/>
        <rFont val="宋体"/>
        <family val="0"/>
      </rPr>
      <t>吸收存款</t>
    </r>
  </si>
  <si>
    <t>持有待售资产</t>
  </si>
  <si>
    <r>
      <rPr>
        <sz val="12"/>
        <color indexed="8"/>
        <rFont val="宋体"/>
        <family val="0"/>
      </rPr>
      <t>应付职工薪酬</t>
    </r>
  </si>
  <si>
    <r>
      <rPr>
        <sz val="12"/>
        <color indexed="8"/>
        <rFont val="宋体"/>
        <family val="0"/>
      </rPr>
      <t>应收款项类金融资产</t>
    </r>
  </si>
  <si>
    <r>
      <rPr>
        <sz val="12"/>
        <color indexed="8"/>
        <rFont val="宋体"/>
        <family val="0"/>
      </rPr>
      <t>应交税费</t>
    </r>
  </si>
  <si>
    <r>
      <rPr>
        <sz val="12"/>
        <color indexed="8"/>
        <rFont val="宋体"/>
        <family val="0"/>
      </rPr>
      <t>应收利息</t>
    </r>
  </si>
  <si>
    <r>
      <rPr>
        <sz val="12"/>
        <color indexed="8"/>
        <rFont val="宋体"/>
        <family val="0"/>
      </rPr>
      <t>应付利息</t>
    </r>
  </si>
  <si>
    <r>
      <rPr>
        <sz val="12"/>
        <color indexed="8"/>
        <rFont val="宋体"/>
        <family val="0"/>
      </rPr>
      <t>其他应收款</t>
    </r>
  </si>
  <si>
    <t>持有待售负债</t>
  </si>
  <si>
    <r>
      <rPr>
        <sz val="12"/>
        <color indexed="8"/>
        <rFont val="宋体"/>
        <family val="0"/>
      </rPr>
      <t>发放贷款和垫款</t>
    </r>
  </si>
  <si>
    <r>
      <rPr>
        <sz val="12"/>
        <color indexed="8"/>
        <rFont val="宋体"/>
        <family val="0"/>
      </rPr>
      <t>其他应付款</t>
    </r>
  </si>
  <si>
    <r>
      <rPr>
        <sz val="12"/>
        <color indexed="8"/>
        <rFont val="宋体"/>
        <family val="0"/>
      </rPr>
      <t>可供出售金融资产</t>
    </r>
  </si>
  <si>
    <r>
      <rPr>
        <sz val="12"/>
        <color indexed="8"/>
        <rFont val="宋体"/>
        <family val="0"/>
      </rPr>
      <t>预计负债</t>
    </r>
  </si>
  <si>
    <r>
      <rPr>
        <sz val="12"/>
        <color indexed="8"/>
        <rFont val="宋体"/>
        <family val="0"/>
      </rPr>
      <t>持有至到期投资</t>
    </r>
  </si>
  <si>
    <r>
      <rPr>
        <sz val="12"/>
        <color indexed="8"/>
        <rFont val="宋体"/>
        <family val="0"/>
      </rPr>
      <t>应付债券</t>
    </r>
  </si>
  <si>
    <r>
      <rPr>
        <sz val="12"/>
        <color indexed="8"/>
        <rFont val="宋体"/>
        <family val="0"/>
      </rPr>
      <t>长期股权投资</t>
    </r>
  </si>
  <si>
    <r>
      <rPr>
        <sz val="12"/>
        <color indexed="8"/>
        <rFont val="宋体"/>
        <family val="0"/>
      </rPr>
      <t>递延收益</t>
    </r>
  </si>
  <si>
    <r>
      <rPr>
        <sz val="12"/>
        <color indexed="8"/>
        <rFont val="宋体"/>
        <family val="0"/>
      </rPr>
      <t>投资性房地产</t>
    </r>
  </si>
  <si>
    <r>
      <rPr>
        <sz val="12"/>
        <color indexed="8"/>
        <rFont val="宋体"/>
        <family val="0"/>
      </rPr>
      <t>递延所得税负债</t>
    </r>
  </si>
  <si>
    <r>
      <rPr>
        <sz val="12"/>
        <color indexed="8"/>
        <rFont val="宋体"/>
        <family val="0"/>
      </rPr>
      <t>固定资产</t>
    </r>
  </si>
  <si>
    <r>
      <rPr>
        <sz val="12"/>
        <color indexed="8"/>
        <rFont val="宋体"/>
        <family val="0"/>
      </rPr>
      <t>其他负债</t>
    </r>
  </si>
  <si>
    <r>
      <rPr>
        <sz val="12"/>
        <color indexed="8"/>
        <rFont val="宋体"/>
        <family val="0"/>
      </rPr>
      <t>在建工程</t>
    </r>
  </si>
  <si>
    <r>
      <rPr>
        <sz val="12"/>
        <color indexed="8"/>
        <rFont val="宋体"/>
        <family val="0"/>
      </rPr>
      <t>负债合计</t>
    </r>
  </si>
  <si>
    <r>
      <rPr>
        <sz val="12"/>
        <color indexed="8"/>
        <rFont val="宋体"/>
        <family val="0"/>
      </rPr>
      <t>无形资产</t>
    </r>
  </si>
  <si>
    <r>
      <rPr>
        <sz val="12"/>
        <color indexed="8"/>
        <rFont val="宋体"/>
        <family val="0"/>
      </rPr>
      <t>所有者权益（或股东权益）：</t>
    </r>
  </si>
  <si>
    <r>
      <rPr>
        <sz val="12"/>
        <color indexed="8"/>
        <rFont val="宋体"/>
        <family val="0"/>
      </rPr>
      <t>商誉</t>
    </r>
  </si>
  <si>
    <r>
      <rPr>
        <sz val="12"/>
        <color indexed="8"/>
        <rFont val="宋体"/>
        <family val="0"/>
      </rPr>
      <t>实收资本</t>
    </r>
    <r>
      <rPr>
        <sz val="12"/>
        <color indexed="8"/>
        <rFont val="Arial Narrow"/>
        <family val="2"/>
      </rPr>
      <t>(</t>
    </r>
    <r>
      <rPr>
        <sz val="12"/>
        <color indexed="8"/>
        <rFont val="宋体"/>
        <family val="0"/>
      </rPr>
      <t>或股本</t>
    </r>
    <r>
      <rPr>
        <sz val="12"/>
        <color indexed="8"/>
        <rFont val="Arial Narrow"/>
        <family val="2"/>
      </rPr>
      <t>)</t>
    </r>
  </si>
  <si>
    <r>
      <rPr>
        <sz val="12"/>
        <color indexed="8"/>
        <rFont val="宋体"/>
        <family val="0"/>
      </rPr>
      <t>长期待摊费用</t>
    </r>
  </si>
  <si>
    <r>
      <rPr>
        <sz val="12"/>
        <color indexed="8"/>
        <rFont val="宋体"/>
        <family val="0"/>
      </rPr>
      <t>其他权益工具</t>
    </r>
  </si>
  <si>
    <r>
      <rPr>
        <sz val="12"/>
        <color indexed="8"/>
        <rFont val="宋体"/>
        <family val="0"/>
      </rPr>
      <t>抵债资产</t>
    </r>
  </si>
  <si>
    <r>
      <rPr>
        <sz val="12"/>
        <color indexed="8"/>
        <rFont val="Arial Narrow"/>
        <family val="2"/>
      </rPr>
      <t xml:space="preserve">  </t>
    </r>
    <r>
      <rPr>
        <sz val="12"/>
        <color indexed="8"/>
        <rFont val="宋体"/>
        <family val="0"/>
      </rPr>
      <t>其中：优先股</t>
    </r>
  </si>
  <si>
    <r>
      <rPr>
        <sz val="12"/>
        <color indexed="8"/>
        <rFont val="宋体"/>
        <family val="0"/>
      </rPr>
      <t>递延所得税资产</t>
    </r>
  </si>
  <si>
    <t>永续债</t>
  </si>
  <si>
    <r>
      <rPr>
        <sz val="12"/>
        <color indexed="8"/>
        <rFont val="宋体"/>
        <family val="0"/>
      </rPr>
      <t>其他资产</t>
    </r>
  </si>
  <si>
    <r>
      <rPr>
        <sz val="12"/>
        <color indexed="8"/>
        <rFont val="宋体"/>
        <family val="0"/>
      </rPr>
      <t>资本公积</t>
    </r>
  </si>
  <si>
    <r>
      <rPr>
        <sz val="12"/>
        <color indexed="8"/>
        <rFont val="宋体"/>
        <family val="0"/>
      </rPr>
      <t>减：库存股</t>
    </r>
  </si>
  <si>
    <r>
      <rPr>
        <sz val="12"/>
        <color indexed="8"/>
        <rFont val="宋体"/>
        <family val="0"/>
      </rPr>
      <t>其他综合收益</t>
    </r>
  </si>
  <si>
    <r>
      <rPr>
        <sz val="12"/>
        <color indexed="8"/>
        <rFont val="宋体"/>
        <family val="0"/>
      </rPr>
      <t>盈余公积</t>
    </r>
  </si>
  <si>
    <r>
      <rPr>
        <sz val="12"/>
        <color indexed="8"/>
        <rFont val="宋体"/>
        <family val="0"/>
      </rPr>
      <t>一般风险准备</t>
    </r>
  </si>
  <si>
    <r>
      <rPr>
        <sz val="12"/>
        <color indexed="8"/>
        <rFont val="宋体"/>
        <family val="0"/>
      </rPr>
      <t>未分配利润</t>
    </r>
  </si>
  <si>
    <r>
      <rPr>
        <sz val="12"/>
        <color indexed="8"/>
        <rFont val="宋体"/>
        <family val="0"/>
      </rPr>
      <t>所有者权益（或股东权益）合计</t>
    </r>
  </si>
  <si>
    <r>
      <rPr>
        <sz val="12"/>
        <color indexed="8"/>
        <rFont val="宋体"/>
        <family val="0"/>
      </rPr>
      <t>资产总计</t>
    </r>
  </si>
  <si>
    <r>
      <rPr>
        <sz val="12"/>
        <color indexed="8"/>
        <rFont val="宋体"/>
        <family val="0"/>
      </rPr>
      <t>负债和所有者权益（或股东权益）总计</t>
    </r>
  </si>
  <si>
    <r>
      <rPr>
        <sz val="12"/>
        <rFont val="仿宋_GB2312"/>
        <family val="3"/>
      </rPr>
      <t>后附报表附注是财务报表的组成部分</t>
    </r>
  </si>
  <si>
    <t>法定代表人：</t>
  </si>
  <si>
    <t>主管会计工作负责人：</t>
  </si>
  <si>
    <t>会计机构负责人：</t>
  </si>
  <si>
    <r>
      <rPr>
        <sz val="12"/>
        <rFont val="宋体"/>
        <family val="0"/>
      </rPr>
      <t>制表人：</t>
    </r>
  </si>
  <si>
    <r>
      <rPr>
        <b/>
        <sz val="16"/>
        <color indexed="8"/>
        <rFont val="宋体"/>
        <family val="0"/>
      </rPr>
      <t>利</t>
    </r>
    <r>
      <rPr>
        <b/>
        <sz val="16"/>
        <color indexed="8"/>
        <rFont val="Arial Narrow"/>
        <family val="2"/>
      </rPr>
      <t xml:space="preserve"> </t>
    </r>
    <r>
      <rPr>
        <b/>
        <sz val="16"/>
        <color indexed="8"/>
        <rFont val="宋体"/>
        <family val="0"/>
      </rPr>
      <t>润</t>
    </r>
    <r>
      <rPr>
        <b/>
        <sz val="16"/>
        <color indexed="8"/>
        <rFont val="Arial Narrow"/>
        <family val="2"/>
      </rPr>
      <t xml:space="preserve"> </t>
    </r>
    <r>
      <rPr>
        <b/>
        <sz val="16"/>
        <color indexed="8"/>
        <rFont val="宋体"/>
        <family val="0"/>
      </rPr>
      <t>表</t>
    </r>
  </si>
  <si>
    <r>
      <rPr>
        <sz val="12"/>
        <color indexed="8"/>
        <rFont val="宋体"/>
        <family val="0"/>
      </rPr>
      <t>会商银</t>
    </r>
    <r>
      <rPr>
        <sz val="12"/>
        <color indexed="8"/>
        <rFont val="Arial Narrow"/>
        <family val="2"/>
      </rPr>
      <t>02</t>
    </r>
    <r>
      <rPr>
        <sz val="12"/>
        <color indexed="8"/>
        <rFont val="宋体"/>
        <family val="0"/>
      </rPr>
      <t>表</t>
    </r>
  </si>
  <si>
    <r>
      <rPr>
        <sz val="12"/>
        <color indexed="8"/>
        <rFont val="Arial Narrow"/>
        <family val="2"/>
      </rPr>
      <t>2018</t>
    </r>
    <r>
      <rPr>
        <sz val="12"/>
        <color indexed="8"/>
        <rFont val="宋体"/>
        <family val="0"/>
      </rPr>
      <t>年度</t>
    </r>
  </si>
  <si>
    <r>
      <rPr>
        <sz val="12"/>
        <color indexed="8"/>
        <rFont val="宋体"/>
        <family val="0"/>
      </rPr>
      <t>单位：元</t>
    </r>
  </si>
  <si>
    <r>
      <rPr>
        <sz val="12"/>
        <color indexed="8"/>
        <rFont val="宋体"/>
        <family val="0"/>
      </rPr>
      <t>项目</t>
    </r>
  </si>
  <si>
    <r>
      <rPr>
        <sz val="12"/>
        <color indexed="8"/>
        <rFont val="宋体"/>
        <family val="0"/>
      </rPr>
      <t>本期金额</t>
    </r>
  </si>
  <si>
    <r>
      <rPr>
        <sz val="12"/>
        <color indexed="8"/>
        <rFont val="宋体"/>
        <family val="0"/>
      </rPr>
      <t>上期金额</t>
    </r>
  </si>
  <si>
    <r>
      <rPr>
        <sz val="12"/>
        <color indexed="8"/>
        <rFont val="宋体"/>
        <family val="0"/>
      </rPr>
      <t>一、营业收入</t>
    </r>
  </si>
  <si>
    <r>
      <rPr>
        <sz val="12"/>
        <color indexed="8"/>
        <rFont val="宋体"/>
        <family val="0"/>
      </rPr>
      <t>减：营业外支出</t>
    </r>
  </si>
  <si>
    <r>
      <rPr>
        <sz val="12"/>
        <color indexed="8"/>
        <rFont val="宋体"/>
        <family val="0"/>
      </rPr>
      <t>（一）利息净收入</t>
    </r>
  </si>
  <si>
    <r>
      <rPr>
        <sz val="12"/>
        <color indexed="8"/>
        <rFont val="宋体"/>
        <family val="0"/>
      </rPr>
      <t>四、利润总额（亏损总额以</t>
    </r>
    <r>
      <rPr>
        <sz val="12"/>
        <color indexed="8"/>
        <rFont val="Arial Narrow"/>
        <family val="2"/>
      </rPr>
      <t>“-”</t>
    </r>
    <r>
      <rPr>
        <sz val="12"/>
        <color indexed="8"/>
        <rFont val="宋体"/>
        <family val="0"/>
      </rPr>
      <t>号填列）</t>
    </r>
  </si>
  <si>
    <r>
      <rPr>
        <sz val="12"/>
        <color indexed="8"/>
        <rFont val="宋体"/>
        <family val="0"/>
      </rPr>
      <t>利息收入</t>
    </r>
  </si>
  <si>
    <r>
      <rPr>
        <sz val="12"/>
        <color indexed="8"/>
        <rFont val="宋体"/>
        <family val="0"/>
      </rPr>
      <t>减：所得税费用</t>
    </r>
  </si>
  <si>
    <r>
      <rPr>
        <sz val="12"/>
        <color indexed="8"/>
        <rFont val="宋体"/>
        <family val="0"/>
      </rPr>
      <t>利息支出</t>
    </r>
  </si>
  <si>
    <r>
      <rPr>
        <sz val="12"/>
        <color indexed="8"/>
        <rFont val="宋体"/>
        <family val="0"/>
      </rPr>
      <t>五、净利润（净亏损以</t>
    </r>
    <r>
      <rPr>
        <sz val="12"/>
        <color indexed="8"/>
        <rFont val="Arial Narrow"/>
        <family val="2"/>
      </rPr>
      <t>“-”</t>
    </r>
    <r>
      <rPr>
        <sz val="12"/>
        <color indexed="8"/>
        <rFont val="宋体"/>
        <family val="0"/>
      </rPr>
      <t>号填列）</t>
    </r>
  </si>
  <si>
    <r>
      <rPr>
        <sz val="12"/>
        <color indexed="8"/>
        <rFont val="宋体"/>
        <family val="0"/>
      </rPr>
      <t>（二）手续费及佣金净收入</t>
    </r>
  </si>
  <si>
    <t>（一）持续经营净利润（净亏损以“-”号填列）</t>
  </si>
  <si>
    <r>
      <rPr>
        <sz val="12"/>
        <color indexed="8"/>
        <rFont val="宋体"/>
        <family val="0"/>
      </rPr>
      <t>手续费及佣金收入</t>
    </r>
  </si>
  <si>
    <r>
      <rPr>
        <sz val="12"/>
        <color indexed="8"/>
        <rFont val="宋体"/>
        <family val="0"/>
      </rPr>
      <t>（二）终止经营净利润（净亏损以“</t>
    </r>
    <r>
      <rPr>
        <sz val="12"/>
        <color indexed="8"/>
        <rFont val="Arial Narrow"/>
        <family val="2"/>
      </rPr>
      <t>-</t>
    </r>
    <r>
      <rPr>
        <sz val="12"/>
        <color indexed="8"/>
        <rFont val="宋体"/>
        <family val="0"/>
      </rPr>
      <t>”号填列）</t>
    </r>
  </si>
  <si>
    <r>
      <rPr>
        <sz val="12"/>
        <color indexed="8"/>
        <rFont val="宋体"/>
        <family val="0"/>
      </rPr>
      <t>手续费及佣金支出</t>
    </r>
  </si>
  <si>
    <r>
      <rPr>
        <sz val="12"/>
        <color indexed="8"/>
        <rFont val="宋体"/>
        <family val="0"/>
      </rPr>
      <t>六、其他综合收益的税后净额</t>
    </r>
  </si>
  <si>
    <r>
      <rPr>
        <sz val="12"/>
        <color indexed="8"/>
        <rFont val="宋体"/>
        <family val="0"/>
      </rPr>
      <t>（三）投资收益（损失以</t>
    </r>
    <r>
      <rPr>
        <sz val="12"/>
        <color indexed="8"/>
        <rFont val="Arial Narrow"/>
        <family val="2"/>
      </rPr>
      <t>“-”</t>
    </r>
    <r>
      <rPr>
        <sz val="12"/>
        <color indexed="8"/>
        <rFont val="宋体"/>
        <family val="0"/>
      </rPr>
      <t>号填列）</t>
    </r>
  </si>
  <si>
    <t>（一）不能重分类进损益的其他综合收益</t>
  </si>
  <si>
    <r>
      <rPr>
        <sz val="12"/>
        <color indexed="8"/>
        <rFont val="宋体"/>
        <family val="0"/>
      </rPr>
      <t>其中：对联营企业和合营企业的投资收益</t>
    </r>
  </si>
  <si>
    <r>
      <rPr>
        <sz val="12"/>
        <color indexed="8"/>
        <rFont val="Arial Narrow"/>
        <family val="2"/>
      </rPr>
      <t xml:space="preserve">      1.</t>
    </r>
    <r>
      <rPr>
        <sz val="12"/>
        <color indexed="8"/>
        <rFont val="宋体"/>
        <family val="0"/>
      </rPr>
      <t>重新计量设定受益计划变动额</t>
    </r>
  </si>
  <si>
    <r>
      <rPr>
        <sz val="12"/>
        <color indexed="8"/>
        <rFont val="宋体"/>
        <family val="0"/>
      </rPr>
      <t>（四）公允价值变动收益（损失以</t>
    </r>
    <r>
      <rPr>
        <sz val="12"/>
        <color indexed="8"/>
        <rFont val="Arial Narrow"/>
        <family val="2"/>
      </rPr>
      <t>“-”</t>
    </r>
    <r>
      <rPr>
        <sz val="12"/>
        <color indexed="8"/>
        <rFont val="宋体"/>
        <family val="0"/>
      </rPr>
      <t>号填列）</t>
    </r>
  </si>
  <si>
    <r>
      <rPr>
        <sz val="12"/>
        <color indexed="8"/>
        <rFont val="Arial Narrow"/>
        <family val="2"/>
      </rPr>
      <t xml:space="preserve">      2.</t>
    </r>
    <r>
      <rPr>
        <sz val="12"/>
        <color indexed="8"/>
        <rFont val="宋体"/>
        <family val="0"/>
      </rPr>
      <t>权益法下不能转损益的其他综合收益</t>
    </r>
  </si>
  <si>
    <r>
      <rPr>
        <sz val="12"/>
        <color indexed="8"/>
        <rFont val="宋体"/>
        <family val="0"/>
      </rPr>
      <t>（五）汇兑收益（损失以</t>
    </r>
    <r>
      <rPr>
        <sz val="12"/>
        <color indexed="8"/>
        <rFont val="Arial Narrow"/>
        <family val="2"/>
      </rPr>
      <t>“-”</t>
    </r>
    <r>
      <rPr>
        <sz val="12"/>
        <color indexed="8"/>
        <rFont val="宋体"/>
        <family val="0"/>
      </rPr>
      <t>号填列）</t>
    </r>
  </si>
  <si>
    <t>（二）将重分类进损益的其他综合收益</t>
  </si>
  <si>
    <r>
      <rPr>
        <sz val="12"/>
        <color indexed="8"/>
        <rFont val="宋体"/>
        <family val="0"/>
      </rPr>
      <t>（六）其他业务收入</t>
    </r>
  </si>
  <si>
    <r>
      <rPr>
        <sz val="12"/>
        <color indexed="8"/>
        <rFont val="Arial Narrow"/>
        <family val="2"/>
      </rPr>
      <t xml:space="preserve">      1.</t>
    </r>
    <r>
      <rPr>
        <sz val="12"/>
        <color indexed="8"/>
        <rFont val="宋体"/>
        <family val="0"/>
      </rPr>
      <t>权益法下可转损益的其他综合收益</t>
    </r>
  </si>
  <si>
    <t>（七）资产处置收益（损失以“-”号填列）</t>
  </si>
  <si>
    <r>
      <rPr>
        <sz val="12"/>
        <color indexed="8"/>
        <rFont val="Arial Narrow"/>
        <family val="2"/>
      </rPr>
      <t xml:space="preserve">      2.</t>
    </r>
    <r>
      <rPr>
        <sz val="12"/>
        <color indexed="8"/>
        <rFont val="宋体"/>
        <family val="0"/>
      </rPr>
      <t>可供出售金融资产公允价值变动损益</t>
    </r>
  </si>
  <si>
    <t>（八）其他收益</t>
  </si>
  <si>
    <r>
      <rPr>
        <sz val="12"/>
        <color indexed="8"/>
        <rFont val="Arial Narrow"/>
        <family val="2"/>
      </rPr>
      <t xml:space="preserve">      3.</t>
    </r>
    <r>
      <rPr>
        <sz val="12"/>
        <color indexed="8"/>
        <rFont val="宋体"/>
        <family val="0"/>
      </rPr>
      <t>持有至到期投资重分类为可供出售金融资产损益</t>
    </r>
  </si>
  <si>
    <r>
      <rPr>
        <sz val="12"/>
        <color indexed="8"/>
        <rFont val="宋体"/>
        <family val="0"/>
      </rPr>
      <t>二、营业支出</t>
    </r>
  </si>
  <si>
    <r>
      <rPr>
        <sz val="12"/>
        <color indexed="8"/>
        <rFont val="Arial Narrow"/>
        <family val="2"/>
      </rPr>
      <t xml:space="preserve">      4.</t>
    </r>
    <r>
      <rPr>
        <sz val="12"/>
        <color indexed="8"/>
        <rFont val="宋体"/>
        <family val="0"/>
      </rPr>
      <t>现金流量套期损益的有效部分</t>
    </r>
  </si>
  <si>
    <t>（一）税金及附加</t>
  </si>
  <si>
    <r>
      <rPr>
        <sz val="12"/>
        <color indexed="8"/>
        <rFont val="Arial Narrow"/>
        <family val="2"/>
      </rPr>
      <t xml:space="preserve">      5.</t>
    </r>
    <r>
      <rPr>
        <sz val="12"/>
        <color indexed="8"/>
        <rFont val="宋体"/>
        <family val="0"/>
      </rPr>
      <t>外币财务报表折算差额</t>
    </r>
  </si>
  <si>
    <r>
      <rPr>
        <sz val="12"/>
        <color indexed="8"/>
        <rFont val="宋体"/>
        <family val="0"/>
      </rPr>
      <t>（二）业务及管理费</t>
    </r>
  </si>
  <si>
    <r>
      <rPr>
        <sz val="12"/>
        <color indexed="8"/>
        <rFont val="Arial Narrow"/>
        <family val="2"/>
      </rPr>
      <t xml:space="preserve">      6.</t>
    </r>
    <r>
      <rPr>
        <sz val="12"/>
        <color indexed="8"/>
        <rFont val="宋体"/>
        <family val="0"/>
      </rPr>
      <t>其他</t>
    </r>
  </si>
  <si>
    <t>（三）资产减值损失（转回金额以“-”号填列）</t>
  </si>
  <si>
    <r>
      <rPr>
        <sz val="12"/>
        <color indexed="8"/>
        <rFont val="宋体"/>
        <family val="0"/>
      </rPr>
      <t>七、综合收益总额</t>
    </r>
  </si>
  <si>
    <r>
      <rPr>
        <sz val="12"/>
        <color indexed="8"/>
        <rFont val="宋体"/>
        <family val="0"/>
      </rPr>
      <t>（四）其他业务成本</t>
    </r>
  </si>
  <si>
    <r>
      <rPr>
        <sz val="12"/>
        <color indexed="8"/>
        <rFont val="宋体"/>
        <family val="0"/>
      </rPr>
      <t>八、每股收益：</t>
    </r>
  </si>
  <si>
    <r>
      <rPr>
        <sz val="12"/>
        <color indexed="8"/>
        <rFont val="宋体"/>
        <family val="0"/>
      </rPr>
      <t>三、营业利润（亏损以</t>
    </r>
    <r>
      <rPr>
        <sz val="12"/>
        <color indexed="8"/>
        <rFont val="Arial Narrow"/>
        <family val="2"/>
      </rPr>
      <t>“-”</t>
    </r>
    <r>
      <rPr>
        <sz val="12"/>
        <color indexed="8"/>
        <rFont val="宋体"/>
        <family val="0"/>
      </rPr>
      <t>号填列）</t>
    </r>
  </si>
  <si>
    <r>
      <rPr>
        <sz val="12"/>
        <color indexed="8"/>
        <rFont val="宋体"/>
        <family val="0"/>
      </rPr>
      <t>（一）基本每股收益</t>
    </r>
  </si>
  <si>
    <r>
      <rPr>
        <sz val="12"/>
        <color indexed="8"/>
        <rFont val="宋体"/>
        <family val="0"/>
      </rPr>
      <t>加：营业外收入</t>
    </r>
  </si>
  <si>
    <r>
      <rPr>
        <sz val="12"/>
        <color indexed="8"/>
        <rFont val="宋体"/>
        <family val="0"/>
      </rPr>
      <t>（二）稀释每股收益</t>
    </r>
  </si>
  <si>
    <r>
      <rPr>
        <b/>
        <sz val="16"/>
        <color indexed="8"/>
        <rFont val="宋体"/>
        <family val="0"/>
      </rPr>
      <t>所有者权益变动表</t>
    </r>
  </si>
  <si>
    <r>
      <rPr>
        <sz val="12"/>
        <color indexed="8"/>
        <rFont val="宋体"/>
        <family val="0"/>
      </rPr>
      <t>会商银</t>
    </r>
    <r>
      <rPr>
        <sz val="12"/>
        <color indexed="8"/>
        <rFont val="Arial Narrow"/>
        <family val="2"/>
      </rPr>
      <t>04</t>
    </r>
    <r>
      <rPr>
        <sz val="12"/>
        <color indexed="8"/>
        <rFont val="宋体"/>
        <family val="0"/>
      </rPr>
      <t>表</t>
    </r>
  </si>
  <si>
    <r>
      <rPr>
        <sz val="12"/>
        <color indexed="8"/>
        <rFont val="宋体"/>
        <family val="0"/>
      </rPr>
      <t>项</t>
    </r>
    <r>
      <rPr>
        <sz val="12"/>
        <color indexed="8"/>
        <rFont val="Arial Narrow"/>
        <family val="2"/>
      </rPr>
      <t xml:space="preserve"> </t>
    </r>
    <r>
      <rPr>
        <sz val="12"/>
        <color indexed="8"/>
        <rFont val="宋体"/>
        <family val="0"/>
      </rPr>
      <t>目</t>
    </r>
  </si>
  <si>
    <r>
      <rPr>
        <sz val="12"/>
        <color indexed="8"/>
        <rFont val="宋体"/>
        <family val="0"/>
      </rPr>
      <t>附注
注释</t>
    </r>
  </si>
  <si>
    <r>
      <rPr>
        <sz val="12"/>
        <color indexed="8"/>
        <rFont val="宋体"/>
        <family val="0"/>
      </rPr>
      <t>本年金额</t>
    </r>
  </si>
  <si>
    <r>
      <rPr>
        <sz val="12"/>
        <color indexed="8"/>
        <rFont val="宋体"/>
        <family val="0"/>
      </rPr>
      <t>上年金额</t>
    </r>
  </si>
  <si>
    <r>
      <rPr>
        <sz val="12"/>
        <color indexed="8"/>
        <rFont val="宋体"/>
        <family val="0"/>
      </rPr>
      <t>实收资本</t>
    </r>
    <r>
      <rPr>
        <sz val="12"/>
        <color indexed="8"/>
        <rFont val="Arial Narrow"/>
        <family val="2"/>
      </rPr>
      <t xml:space="preserve"> 
(</t>
    </r>
    <r>
      <rPr>
        <sz val="12"/>
        <color indexed="8"/>
        <rFont val="宋体"/>
        <family val="0"/>
      </rPr>
      <t>或股本</t>
    </r>
    <r>
      <rPr>
        <sz val="12"/>
        <color indexed="8"/>
        <rFont val="Arial Narrow"/>
        <family val="2"/>
      </rPr>
      <t>)</t>
    </r>
  </si>
  <si>
    <t>所有者权益
合计</t>
  </si>
  <si>
    <r>
      <rPr>
        <sz val="12"/>
        <color indexed="8"/>
        <rFont val="宋体"/>
        <family val="0"/>
      </rPr>
      <t>实收资本</t>
    </r>
    <r>
      <rPr>
        <sz val="12"/>
        <color indexed="8"/>
        <rFont val="Arial Narrow"/>
        <family val="2"/>
      </rPr>
      <t xml:space="preserve"> 
 (</t>
    </r>
    <r>
      <rPr>
        <sz val="12"/>
        <color indexed="8"/>
        <rFont val="宋体"/>
        <family val="0"/>
      </rPr>
      <t>或股本</t>
    </r>
    <r>
      <rPr>
        <sz val="12"/>
        <color indexed="8"/>
        <rFont val="Arial Narrow"/>
        <family val="2"/>
      </rPr>
      <t>)</t>
    </r>
  </si>
  <si>
    <r>
      <rPr>
        <sz val="12"/>
        <color indexed="8"/>
        <rFont val="宋体"/>
        <family val="0"/>
      </rPr>
      <t>栏次</t>
    </r>
  </si>
  <si>
    <r>
      <rPr>
        <sz val="12"/>
        <color indexed="8"/>
        <rFont val="宋体"/>
        <family val="0"/>
      </rPr>
      <t>一、上年年末余额</t>
    </r>
  </si>
  <si>
    <r>
      <rPr>
        <sz val="12"/>
        <color indexed="8"/>
        <rFont val="宋体"/>
        <family val="0"/>
      </rPr>
      <t>加：会计政策变更</t>
    </r>
  </si>
  <si>
    <t xml:space="preserve"> 前期差错更正</t>
  </si>
  <si>
    <r>
      <rPr>
        <sz val="12"/>
        <color indexed="8"/>
        <rFont val="宋体"/>
        <family val="0"/>
      </rPr>
      <t>二、本年年初余额</t>
    </r>
  </si>
  <si>
    <r>
      <rPr>
        <sz val="12"/>
        <color indexed="8"/>
        <rFont val="宋体"/>
        <family val="0"/>
      </rPr>
      <t>三、本年增减变动金额（减少以</t>
    </r>
    <r>
      <rPr>
        <sz val="12"/>
        <color indexed="8"/>
        <rFont val="Arial Narrow"/>
        <family val="2"/>
      </rPr>
      <t>“-”</t>
    </r>
    <r>
      <rPr>
        <sz val="12"/>
        <color indexed="8"/>
        <rFont val="宋体"/>
        <family val="0"/>
      </rPr>
      <t>号填列）</t>
    </r>
  </si>
  <si>
    <r>
      <rPr>
        <sz val="12"/>
        <color indexed="8"/>
        <rFont val="宋体"/>
        <family val="0"/>
      </rPr>
      <t>（一）综合收益总额</t>
    </r>
  </si>
  <si>
    <r>
      <rPr>
        <sz val="12"/>
        <color indexed="8"/>
        <rFont val="宋体"/>
        <family val="0"/>
      </rPr>
      <t>（二）所有者投入和减少资本</t>
    </r>
  </si>
  <si>
    <r>
      <rPr>
        <sz val="12"/>
        <color indexed="8"/>
        <rFont val="Arial Narrow"/>
        <family val="2"/>
      </rPr>
      <t>1</t>
    </r>
    <r>
      <rPr>
        <sz val="12"/>
        <color indexed="8"/>
        <rFont val="宋体"/>
        <family val="0"/>
      </rPr>
      <t>．所有者投入的普通股</t>
    </r>
  </si>
  <si>
    <r>
      <rPr>
        <sz val="12"/>
        <color indexed="8"/>
        <rFont val="Arial Narrow"/>
        <family val="2"/>
      </rPr>
      <t>2</t>
    </r>
    <r>
      <rPr>
        <sz val="12"/>
        <color indexed="8"/>
        <rFont val="宋体"/>
        <family val="0"/>
      </rPr>
      <t>．其他权益工具持有者投入资本</t>
    </r>
  </si>
  <si>
    <r>
      <rPr>
        <sz val="12"/>
        <color indexed="8"/>
        <rFont val="Arial Narrow"/>
        <family val="2"/>
      </rPr>
      <t>3</t>
    </r>
    <r>
      <rPr>
        <sz val="12"/>
        <color indexed="8"/>
        <rFont val="宋体"/>
        <family val="0"/>
      </rPr>
      <t>．股份支付计入所有者权益的金额</t>
    </r>
  </si>
  <si>
    <r>
      <rPr>
        <sz val="12"/>
        <color indexed="8"/>
        <rFont val="Arial Narrow"/>
        <family val="2"/>
      </rPr>
      <t>4</t>
    </r>
    <r>
      <rPr>
        <sz val="12"/>
        <color indexed="8"/>
        <rFont val="宋体"/>
        <family val="0"/>
      </rPr>
      <t>．其他</t>
    </r>
  </si>
  <si>
    <r>
      <rPr>
        <sz val="12"/>
        <color indexed="8"/>
        <rFont val="宋体"/>
        <family val="0"/>
      </rPr>
      <t>（三）利润分配</t>
    </r>
  </si>
  <si>
    <r>
      <rPr>
        <sz val="12"/>
        <color indexed="8"/>
        <rFont val="Arial Narrow"/>
        <family val="2"/>
      </rPr>
      <t>1</t>
    </r>
    <r>
      <rPr>
        <sz val="12"/>
        <color indexed="8"/>
        <rFont val="宋体"/>
        <family val="0"/>
      </rPr>
      <t>．提取盈余公积</t>
    </r>
  </si>
  <si>
    <r>
      <rPr>
        <sz val="12"/>
        <color indexed="8"/>
        <rFont val="Arial Narrow"/>
        <family val="2"/>
      </rPr>
      <t>2</t>
    </r>
    <r>
      <rPr>
        <sz val="12"/>
        <color indexed="8"/>
        <rFont val="宋体"/>
        <family val="0"/>
      </rPr>
      <t>．提取一般风险准备</t>
    </r>
  </si>
  <si>
    <r>
      <rPr>
        <sz val="12"/>
        <color indexed="8"/>
        <rFont val="Arial Narrow"/>
        <family val="2"/>
      </rPr>
      <t>3</t>
    </r>
    <r>
      <rPr>
        <sz val="12"/>
        <color indexed="8"/>
        <rFont val="宋体"/>
        <family val="0"/>
      </rPr>
      <t>．对所有者（或股东）的分配</t>
    </r>
  </si>
  <si>
    <r>
      <rPr>
        <sz val="12"/>
        <color indexed="8"/>
        <rFont val="宋体"/>
        <family val="0"/>
      </rPr>
      <t>（四）所有者权益内部结转</t>
    </r>
  </si>
  <si>
    <r>
      <rPr>
        <sz val="12"/>
        <color indexed="8"/>
        <rFont val="Arial Narrow"/>
        <family val="2"/>
      </rPr>
      <t>1</t>
    </r>
    <r>
      <rPr>
        <sz val="12"/>
        <color indexed="8"/>
        <rFont val="宋体"/>
        <family val="0"/>
      </rPr>
      <t>．资本公积转增资本（或股本）</t>
    </r>
  </si>
  <si>
    <r>
      <rPr>
        <sz val="12"/>
        <color indexed="8"/>
        <rFont val="Arial Narrow"/>
        <family val="2"/>
      </rPr>
      <t>2</t>
    </r>
    <r>
      <rPr>
        <sz val="12"/>
        <color indexed="8"/>
        <rFont val="宋体"/>
        <family val="0"/>
      </rPr>
      <t>．盈余公积转增资本（或股本）</t>
    </r>
  </si>
  <si>
    <r>
      <rPr>
        <sz val="12"/>
        <color indexed="8"/>
        <rFont val="Arial Narrow"/>
        <family val="2"/>
      </rPr>
      <t>3</t>
    </r>
    <r>
      <rPr>
        <sz val="12"/>
        <color indexed="8"/>
        <rFont val="宋体"/>
        <family val="0"/>
      </rPr>
      <t>．盈余公积弥补亏损</t>
    </r>
  </si>
  <si>
    <r>
      <rPr>
        <sz val="12"/>
        <color indexed="8"/>
        <rFont val="Arial Narrow"/>
        <family val="2"/>
      </rPr>
      <t>4</t>
    </r>
    <r>
      <rPr>
        <sz val="12"/>
        <color indexed="8"/>
        <rFont val="宋体"/>
        <family val="0"/>
      </rPr>
      <t>．一般风险准备弥补亏损</t>
    </r>
  </si>
  <si>
    <r>
      <rPr>
        <sz val="12"/>
        <color indexed="8"/>
        <rFont val="Arial Narrow"/>
        <family val="2"/>
      </rPr>
      <t>5</t>
    </r>
    <r>
      <rPr>
        <sz val="12"/>
        <color indexed="8"/>
        <rFont val="宋体"/>
        <family val="0"/>
      </rPr>
      <t>．设定受益计划变动额结转留存收益</t>
    </r>
  </si>
  <si>
    <r>
      <rPr>
        <sz val="12"/>
        <color indexed="8"/>
        <rFont val="Arial Narrow"/>
        <family val="2"/>
      </rPr>
      <t>6</t>
    </r>
    <r>
      <rPr>
        <sz val="12"/>
        <color indexed="8"/>
        <rFont val="宋体"/>
        <family val="0"/>
      </rPr>
      <t>．其他</t>
    </r>
  </si>
  <si>
    <r>
      <rPr>
        <sz val="12"/>
        <color indexed="8"/>
        <rFont val="宋体"/>
        <family val="0"/>
      </rPr>
      <t>四、本年年末余额</t>
    </r>
  </si>
  <si>
    <r>
      <rPr>
        <sz val="12"/>
        <rFont val="宋体"/>
        <family val="0"/>
      </rPr>
      <t>会计机构负责人：</t>
    </r>
  </si>
  <si>
    <t>本套报表格式参考依据</t>
  </si>
  <si>
    <r>
      <rPr>
        <sz val="12"/>
        <rFont val="宋体"/>
        <family val="0"/>
      </rPr>
      <t>1、《企业会计准则第</t>
    </r>
    <r>
      <rPr>
        <sz val="12"/>
        <rFont val="宋体"/>
        <family val="0"/>
      </rPr>
      <t>30号--财务报表列报》应用指南：商业银行资产负债表、利润表和所有者权益变动表</t>
    </r>
  </si>
  <si>
    <r>
      <rPr>
        <sz val="12"/>
        <rFont val="宋体"/>
        <family val="0"/>
      </rPr>
      <t>2、《企业会计准则第</t>
    </r>
    <r>
      <rPr>
        <sz val="12"/>
        <rFont val="宋体"/>
        <family val="0"/>
      </rPr>
      <t>31号--现金流量表》应用指南：商业银行现金流量表格式</t>
    </r>
  </si>
  <si>
    <r>
      <rPr>
        <sz val="12"/>
        <rFont val="宋体"/>
        <family val="0"/>
      </rPr>
      <t>3、《企业会计准则解释第</t>
    </r>
    <r>
      <rPr>
        <sz val="12"/>
        <rFont val="宋体"/>
        <family val="0"/>
      </rPr>
      <t>3号》第七条</t>
    </r>
  </si>
  <si>
    <t>4、《财政部关于执行会计准则的上市公司和非上市企业做好2009年年报工作的通知》（财会[2009]16号）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</si>
</sst>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0">
    <font>
      <sz val="12"/>
      <name val="宋体"/>
      <family val="0"/>
    </font>
    <font>
      <b/>
      <sz val="16"/>
      <name val="Arial Narrow"/>
      <family val="2"/>
    </font>
    <font>
      <sz val="12"/>
      <name val="Arial Narrow"/>
      <family val="2"/>
    </font>
    <font>
      <b/>
      <sz val="16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宋体"/>
      <family val="0"/>
    </font>
    <font>
      <sz val="16"/>
      <name val="Arial Narrow"/>
      <family val="2"/>
    </font>
    <font>
      <b/>
      <sz val="12"/>
      <name val="Arial Narrow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6"/>
      <color indexed="8"/>
      <name val="宋体"/>
      <family val="0"/>
    </font>
    <font>
      <sz val="12"/>
      <name val="仿宋_GB2312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left" vertical="center" indent="2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indent="2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26" xfId="0" applyNumberFormat="1" applyFont="1" applyFill="1" applyBorder="1" applyAlignment="1">
      <alignment horizontal="right" vertical="center" wrapText="1"/>
    </xf>
    <xf numFmtId="176" fontId="4" fillId="0" borderId="19" xfId="0" applyNumberFormat="1" applyFont="1" applyFill="1" applyBorder="1" applyAlignment="1">
      <alignment horizontal="right" vertical="center" wrapText="1"/>
    </xf>
    <xf numFmtId="176" fontId="4" fillId="0" borderId="27" xfId="0" applyNumberFormat="1" applyFont="1" applyFill="1" applyBorder="1" applyAlignment="1">
      <alignment horizontal="right" vertical="center" wrapText="1"/>
    </xf>
    <xf numFmtId="176" fontId="4" fillId="0" borderId="20" xfId="0" applyNumberFormat="1" applyFont="1" applyFill="1" applyBorder="1" applyAlignment="1">
      <alignment horizontal="right" vertical="center" wrapText="1"/>
    </xf>
    <xf numFmtId="176" fontId="4" fillId="0" borderId="28" xfId="0" applyNumberFormat="1" applyFont="1" applyFill="1" applyBorder="1" applyAlignment="1">
      <alignment horizontal="right" vertical="center" wrapText="1"/>
    </xf>
    <xf numFmtId="176" fontId="4" fillId="0" borderId="2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5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176" fontId="4" fillId="0" borderId="29" xfId="64" applyNumberFormat="1" applyFont="1" applyFill="1" applyBorder="1" applyAlignment="1">
      <alignment horizontal="right" vertical="center" wrapText="1"/>
      <protection/>
    </xf>
    <xf numFmtId="176" fontId="4" fillId="0" borderId="30" xfId="64" applyNumberFormat="1" applyFont="1" applyFill="1" applyBorder="1" applyAlignment="1">
      <alignment horizontal="right" vertical="center" wrapText="1"/>
      <protection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 indent="2"/>
    </xf>
    <xf numFmtId="0" fontId="5" fillId="0" borderId="18" xfId="0" applyFont="1" applyFill="1" applyBorder="1" applyAlignment="1">
      <alignment horizontal="left" vertical="center" wrapText="1"/>
    </xf>
    <xf numFmtId="176" fontId="4" fillId="0" borderId="18" xfId="0" applyNumberFormat="1" applyFont="1" applyFill="1" applyBorder="1" applyAlignment="1">
      <alignment vertical="center" wrapText="1"/>
    </xf>
    <xf numFmtId="176" fontId="4" fillId="0" borderId="16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176" fontId="4" fillId="0" borderId="30" xfId="64" applyNumberFormat="1" applyFont="1" applyFill="1" applyBorder="1" applyAlignment="1">
      <alignment vertical="center" wrapText="1"/>
      <protection/>
    </xf>
    <xf numFmtId="176" fontId="4" fillId="0" borderId="29" xfId="64" applyNumberFormat="1" applyFont="1" applyFill="1" applyBorder="1" applyAlignment="1">
      <alignment vertical="center" wrapText="1"/>
      <protection/>
    </xf>
    <xf numFmtId="0" fontId="5" fillId="0" borderId="17" xfId="0" applyFont="1" applyFill="1" applyBorder="1" applyAlignment="1">
      <alignment horizontal="left" vertical="center" wrapText="1"/>
    </xf>
    <xf numFmtId="176" fontId="49" fillId="0" borderId="18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left" vertical="center" wrapText="1" indent="1"/>
    </xf>
    <xf numFmtId="176" fontId="4" fillId="0" borderId="32" xfId="0" applyNumberFormat="1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left" vertical="center" wrapText="1" indent="1"/>
    </xf>
    <xf numFmtId="176" fontId="4" fillId="0" borderId="3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43" fontId="2" fillId="0" borderId="0" xfId="22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vertical="center" shrinkToFit="1"/>
    </xf>
    <xf numFmtId="31" fontId="4" fillId="0" borderId="9" xfId="0" applyNumberFormat="1" applyFont="1" applyFill="1" applyBorder="1" applyAlignment="1">
      <alignment horizontal="left" vertical="center" indent="4"/>
    </xf>
    <xf numFmtId="0" fontId="4" fillId="0" borderId="9" xfId="0" applyFont="1" applyFill="1" applyBorder="1" applyAlignment="1">
      <alignment horizontal="left" vertical="center" indent="4"/>
    </xf>
    <xf numFmtId="176" fontId="4" fillId="0" borderId="25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vertical="center" shrinkToFit="1"/>
    </xf>
    <xf numFmtId="176" fontId="4" fillId="0" borderId="18" xfId="0" applyNumberFormat="1" applyFont="1" applyFill="1" applyBorder="1" applyAlignment="1">
      <alignment vertical="center" shrinkToFit="1"/>
    </xf>
    <xf numFmtId="176" fontId="5" fillId="0" borderId="17" xfId="0" applyNumberFormat="1" applyFont="1" applyFill="1" applyBorder="1" applyAlignment="1">
      <alignment horizontal="left" vertical="center" indent="1" shrinkToFit="1"/>
    </xf>
    <xf numFmtId="176" fontId="4" fillId="0" borderId="18" xfId="64" applyNumberFormat="1" applyFont="1" applyFill="1" applyBorder="1" applyAlignment="1">
      <alignment vertical="center" wrapText="1"/>
      <protection/>
    </xf>
    <xf numFmtId="176" fontId="4" fillId="0" borderId="18" xfId="0" applyNumberFormat="1" applyFont="1" applyFill="1" applyBorder="1" applyAlignment="1">
      <alignment horizontal="left" vertical="center" indent="1" shrinkToFit="1"/>
    </xf>
    <xf numFmtId="176" fontId="4" fillId="0" borderId="16" xfId="64" applyNumberFormat="1" applyFont="1" applyFill="1" applyBorder="1" applyAlignment="1">
      <alignment vertical="center" wrapText="1"/>
      <protection/>
    </xf>
    <xf numFmtId="176" fontId="4" fillId="0" borderId="17" xfId="0" applyNumberFormat="1" applyFont="1" applyFill="1" applyBorder="1" applyAlignment="1">
      <alignment horizontal="left" vertical="center" indent="1" shrinkToFit="1"/>
    </xf>
    <xf numFmtId="0" fontId="2" fillId="0" borderId="16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horizontal="left" vertical="center" indent="1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left" vertical="center" indent="3" shrinkToFit="1"/>
    </xf>
    <xf numFmtId="176" fontId="4" fillId="0" borderId="34" xfId="0" applyNumberFormat="1" applyFont="1" applyFill="1" applyBorder="1" applyAlignment="1">
      <alignment horizontal="center" vertical="center" shrinkToFit="1"/>
    </xf>
    <xf numFmtId="176" fontId="4" fillId="0" borderId="35" xfId="0" applyNumberFormat="1" applyFont="1" applyFill="1" applyBorder="1" applyAlignment="1">
      <alignment vertical="center" wrapText="1"/>
    </xf>
    <xf numFmtId="176" fontId="4" fillId="0" borderId="35" xfId="0" applyNumberFormat="1" applyFont="1" applyFill="1" applyBorder="1" applyAlignment="1">
      <alignment horizontal="center" vertical="center" shrinkToFit="1"/>
    </xf>
    <xf numFmtId="176" fontId="4" fillId="0" borderId="36" xfId="0" applyNumberFormat="1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千位分隔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Zeros="0" zoomScaleSheetLayoutView="100" workbookViewId="0" topLeftCell="A25">
      <selection activeCell="E4" sqref="E4"/>
    </sheetView>
  </sheetViews>
  <sheetFormatPr defaultColWidth="9.00390625" defaultRowHeight="19.5" customHeight="1"/>
  <cols>
    <col min="1" max="1" width="45.50390625" style="80" customWidth="1"/>
    <col min="2" max="3" width="21.125" style="53" customWidth="1"/>
    <col min="4" max="4" width="39.25390625" style="80" customWidth="1"/>
    <col min="5" max="6" width="19.75390625" style="53" customWidth="1"/>
    <col min="7" max="16384" width="9.00390625" style="53" customWidth="1"/>
  </cols>
  <sheetData>
    <row r="1" spans="1:6" s="79" customFormat="1" ht="19.5" customHeight="1">
      <c r="A1" s="81" t="s">
        <v>0</v>
      </c>
      <c r="B1" s="81"/>
      <c r="C1" s="81"/>
      <c r="D1" s="81"/>
      <c r="E1" s="81"/>
      <c r="F1" s="81"/>
    </row>
    <row r="2" spans="1:6" ht="19.5" customHeight="1">
      <c r="A2" s="82"/>
      <c r="B2" s="54"/>
      <c r="C2" s="54"/>
      <c r="D2" s="82"/>
      <c r="E2" s="54"/>
      <c r="F2" s="83" t="s">
        <v>1</v>
      </c>
    </row>
    <row r="3" spans="1:6" ht="19.5" customHeight="1">
      <c r="A3" s="84" t="s">
        <v>2</v>
      </c>
      <c r="B3" s="54"/>
      <c r="C3" s="85">
        <v>43465</v>
      </c>
      <c r="D3" s="86"/>
      <c r="E3" s="54"/>
      <c r="F3" s="32" t="s">
        <v>3</v>
      </c>
    </row>
    <row r="4" spans="1:6" s="51" customFormat="1" ht="31.5" customHeight="1">
      <c r="A4" s="87" t="s">
        <v>4</v>
      </c>
      <c r="B4" s="88" t="s">
        <v>5</v>
      </c>
      <c r="C4" s="88" t="s">
        <v>6</v>
      </c>
      <c r="D4" s="89" t="s">
        <v>7</v>
      </c>
      <c r="E4" s="88" t="s">
        <v>5</v>
      </c>
      <c r="F4" s="90" t="s">
        <v>6</v>
      </c>
    </row>
    <row r="5" spans="1:6" ht="18" customHeight="1">
      <c r="A5" s="91" t="s">
        <v>8</v>
      </c>
      <c r="B5" s="63"/>
      <c r="C5" s="63"/>
      <c r="D5" s="92" t="s">
        <v>9</v>
      </c>
      <c r="E5" s="63"/>
      <c r="F5" s="64"/>
    </row>
    <row r="6" spans="1:6" ht="18" customHeight="1">
      <c r="A6" s="93" t="s">
        <v>10</v>
      </c>
      <c r="B6" s="94">
        <v>6692977209.63</v>
      </c>
      <c r="C6" s="94">
        <v>6677172192.94</v>
      </c>
      <c r="D6" s="95" t="s">
        <v>11</v>
      </c>
      <c r="E6" s="94">
        <v>300000000</v>
      </c>
      <c r="F6" s="96">
        <v>0</v>
      </c>
    </row>
    <row r="7" spans="1:6" ht="18" customHeight="1">
      <c r="A7" s="97" t="s">
        <v>12</v>
      </c>
      <c r="B7" s="94"/>
      <c r="C7" s="94">
        <v>0</v>
      </c>
      <c r="D7" s="95" t="s">
        <v>13</v>
      </c>
      <c r="E7" s="94">
        <v>502861.86</v>
      </c>
      <c r="F7" s="96">
        <v>0</v>
      </c>
    </row>
    <row r="8" spans="1:6" ht="18" customHeight="1">
      <c r="A8" s="97" t="s">
        <v>14</v>
      </c>
      <c r="B8" s="94"/>
      <c r="C8" s="94">
        <v>1675615.95</v>
      </c>
      <c r="D8" s="95" t="s">
        <v>15</v>
      </c>
      <c r="E8" s="94">
        <v>523278131.95</v>
      </c>
      <c r="F8" s="96">
        <v>14179219.63</v>
      </c>
    </row>
    <row r="9" spans="1:6" ht="18" customHeight="1">
      <c r="A9" s="97" t="s">
        <v>16</v>
      </c>
      <c r="B9" s="94">
        <v>2327933305.29</v>
      </c>
      <c r="C9" s="94">
        <v>1006743394.2</v>
      </c>
      <c r="D9" s="95" t="s">
        <v>17</v>
      </c>
      <c r="E9" s="94"/>
      <c r="F9" s="96">
        <v>634000000</v>
      </c>
    </row>
    <row r="10" spans="1:6" ht="18" customHeight="1">
      <c r="A10" s="97" t="s">
        <v>18</v>
      </c>
      <c r="B10" s="94">
        <v>15060000</v>
      </c>
      <c r="C10" s="94">
        <v>15060000</v>
      </c>
      <c r="D10" s="95" t="s">
        <v>19</v>
      </c>
      <c r="E10" s="63"/>
      <c r="F10" s="98"/>
    </row>
    <row r="11" spans="1:6" ht="18" customHeight="1">
      <c r="A11" s="97" t="s">
        <v>20</v>
      </c>
      <c r="B11" s="94">
        <v>387316610</v>
      </c>
      <c r="C11" s="94">
        <v>217023940</v>
      </c>
      <c r="D11" s="95" t="s">
        <v>21</v>
      </c>
      <c r="E11" s="63"/>
      <c r="F11" s="64"/>
    </row>
    <row r="12" spans="1:6" ht="18" customHeight="1">
      <c r="A12" s="97" t="s">
        <v>22</v>
      </c>
      <c r="B12" s="63"/>
      <c r="C12" s="63"/>
      <c r="D12" s="95" t="s">
        <v>23</v>
      </c>
      <c r="E12" s="94">
        <v>340000000</v>
      </c>
      <c r="F12" s="96">
        <v>1514610000</v>
      </c>
    </row>
    <row r="13" spans="1:6" ht="18" customHeight="1">
      <c r="A13" s="97" t="s">
        <v>24</v>
      </c>
      <c r="B13" s="94">
        <v>1377065000</v>
      </c>
      <c r="C13" s="94">
        <v>658000000</v>
      </c>
      <c r="D13" s="95" t="s">
        <v>25</v>
      </c>
      <c r="E13" s="94">
        <v>34705037599.77</v>
      </c>
      <c r="F13" s="96">
        <v>31261791385.53</v>
      </c>
    </row>
    <row r="14" spans="1:6" ht="18" customHeight="1">
      <c r="A14" s="93" t="s">
        <v>26</v>
      </c>
      <c r="B14" s="63"/>
      <c r="C14" s="63"/>
      <c r="D14" s="95" t="s">
        <v>27</v>
      </c>
      <c r="E14" s="94">
        <v>153252355</v>
      </c>
      <c r="F14" s="96">
        <v>179813681.56</v>
      </c>
    </row>
    <row r="15" spans="1:6" ht="18" customHeight="1">
      <c r="A15" s="97" t="s">
        <v>28</v>
      </c>
      <c r="B15" s="94">
        <v>2912401455.26</v>
      </c>
      <c r="C15" s="94">
        <v>4845810054.08</v>
      </c>
      <c r="D15" s="95" t="s">
        <v>29</v>
      </c>
      <c r="E15" s="94">
        <v>204082614.56</v>
      </c>
      <c r="F15" s="96">
        <v>59343145.12</v>
      </c>
    </row>
    <row r="16" spans="1:6" ht="18" customHeight="1">
      <c r="A16" s="97" t="s">
        <v>30</v>
      </c>
      <c r="B16" s="94">
        <v>173574308.31</v>
      </c>
      <c r="C16" s="94">
        <v>137181552.77</v>
      </c>
      <c r="D16" s="95" t="s">
        <v>31</v>
      </c>
      <c r="E16" s="94">
        <v>436688149.74</v>
      </c>
      <c r="F16" s="96">
        <v>349853182.38</v>
      </c>
    </row>
    <row r="17" spans="1:6" ht="18" customHeight="1">
      <c r="A17" s="97" t="s">
        <v>32</v>
      </c>
      <c r="B17" s="94">
        <v>48691706.16</v>
      </c>
      <c r="C17" s="94">
        <v>8651457.75</v>
      </c>
      <c r="D17" s="99" t="s">
        <v>33</v>
      </c>
      <c r="E17" s="63"/>
      <c r="F17" s="64"/>
    </row>
    <row r="18" spans="1:6" ht="18" customHeight="1">
      <c r="A18" s="97" t="s">
        <v>34</v>
      </c>
      <c r="B18" s="94">
        <v>23920952091.01</v>
      </c>
      <c r="C18" s="94">
        <v>21565267678.08</v>
      </c>
      <c r="D18" s="95" t="s">
        <v>35</v>
      </c>
      <c r="E18" s="94">
        <v>31479063.360000003</v>
      </c>
      <c r="F18" s="96">
        <v>34824527.9</v>
      </c>
    </row>
    <row r="19" spans="1:6" ht="18" customHeight="1">
      <c r="A19" s="97" t="s">
        <v>36</v>
      </c>
      <c r="B19" s="94">
        <v>5669208830.09</v>
      </c>
      <c r="C19" s="94">
        <v>4089774780</v>
      </c>
      <c r="D19" s="95" t="s">
        <v>37</v>
      </c>
      <c r="E19" s="63"/>
      <c r="F19" s="64"/>
    </row>
    <row r="20" spans="1:6" ht="18" customHeight="1">
      <c r="A20" s="97" t="s">
        <v>38</v>
      </c>
      <c r="B20" s="94">
        <v>102440000</v>
      </c>
      <c r="C20" s="94">
        <v>132997444.26</v>
      </c>
      <c r="D20" s="95" t="s">
        <v>39</v>
      </c>
      <c r="E20" s="94">
        <v>1195466299.17</v>
      </c>
      <c r="F20" s="96">
        <v>1619366589.16</v>
      </c>
    </row>
    <row r="21" spans="1:6" ht="18" customHeight="1">
      <c r="A21" s="97" t="s">
        <v>40</v>
      </c>
      <c r="B21" s="63"/>
      <c r="C21" s="63"/>
      <c r="D21" s="95" t="s">
        <v>41</v>
      </c>
      <c r="E21" s="63"/>
      <c r="F21" s="64"/>
    </row>
    <row r="22" spans="1:6" ht="18" customHeight="1">
      <c r="A22" s="97" t="s">
        <v>42</v>
      </c>
      <c r="B22" s="63"/>
      <c r="C22" s="63"/>
      <c r="D22" s="95" t="s">
        <v>43</v>
      </c>
      <c r="E22" s="94">
        <v>70163746.64</v>
      </c>
      <c r="F22" s="96">
        <v>13159388.04</v>
      </c>
    </row>
    <row r="23" spans="1:6" ht="18" customHeight="1">
      <c r="A23" s="97" t="s">
        <v>44</v>
      </c>
      <c r="B23" s="94">
        <v>364835266.4</v>
      </c>
      <c r="C23" s="94">
        <v>371669535.88</v>
      </c>
      <c r="D23" s="95" t="s">
        <v>45</v>
      </c>
      <c r="E23" s="94">
        <v>2597472674.93</v>
      </c>
      <c r="F23" s="96">
        <v>894116573.26</v>
      </c>
    </row>
    <row r="24" spans="1:6" ht="18" customHeight="1">
      <c r="A24" s="97" t="s">
        <v>46</v>
      </c>
      <c r="B24" s="94">
        <v>8750567.3</v>
      </c>
      <c r="C24" s="94">
        <v>23595873.02</v>
      </c>
      <c r="D24" s="100" t="s">
        <v>47</v>
      </c>
      <c r="E24" s="63">
        <f>SUM(E6:E23)</f>
        <v>40557423496.97999</v>
      </c>
      <c r="F24" s="64">
        <f>SUM(F6:F23)</f>
        <v>36575057692.58001</v>
      </c>
    </row>
    <row r="25" spans="1:6" ht="18" customHeight="1">
      <c r="A25" s="97" t="s">
        <v>48</v>
      </c>
      <c r="B25" s="94">
        <v>40054034.96</v>
      </c>
      <c r="C25" s="94">
        <v>40160791.56</v>
      </c>
      <c r="D25" s="92" t="s">
        <v>49</v>
      </c>
      <c r="E25" s="63"/>
      <c r="F25" s="64"/>
    </row>
    <row r="26" spans="1:6" ht="18" customHeight="1">
      <c r="A26" s="97" t="s">
        <v>50</v>
      </c>
      <c r="B26" s="63"/>
      <c r="C26" s="63"/>
      <c r="D26" s="95" t="s">
        <v>51</v>
      </c>
      <c r="E26" s="94">
        <v>826538147</v>
      </c>
      <c r="F26" s="96">
        <v>794748048</v>
      </c>
    </row>
    <row r="27" spans="1:6" ht="18" customHeight="1">
      <c r="A27" s="97" t="s">
        <v>52</v>
      </c>
      <c r="B27" s="94">
        <v>23371308.51</v>
      </c>
      <c r="C27" s="94">
        <v>13585860.21</v>
      </c>
      <c r="D27" s="95" t="s">
        <v>53</v>
      </c>
      <c r="E27" s="63"/>
      <c r="F27" s="64"/>
    </row>
    <row r="28" spans="1:6" ht="18" customHeight="1">
      <c r="A28" s="97" t="s">
        <v>54</v>
      </c>
      <c r="B28" s="63"/>
      <c r="C28" s="63"/>
      <c r="D28" s="95" t="s">
        <v>55</v>
      </c>
      <c r="E28" s="63"/>
      <c r="F28" s="64"/>
    </row>
    <row r="29" spans="1:6" ht="18" customHeight="1">
      <c r="A29" s="97" t="s">
        <v>56</v>
      </c>
      <c r="B29" s="94">
        <v>434231913.08</v>
      </c>
      <c r="C29" s="94">
        <v>305248389.4</v>
      </c>
      <c r="D29" s="101" t="s">
        <v>57</v>
      </c>
      <c r="E29" s="63"/>
      <c r="F29" s="64"/>
    </row>
    <row r="30" spans="1:6" ht="18" customHeight="1">
      <c r="A30" s="97" t="s">
        <v>58</v>
      </c>
      <c r="B30" s="94">
        <v>4842918.58</v>
      </c>
      <c r="C30" s="94">
        <v>3464641.51</v>
      </c>
      <c r="D30" s="95" t="s">
        <v>59</v>
      </c>
      <c r="E30" s="94">
        <v>-2.01</v>
      </c>
      <c r="F30" s="96">
        <v>-1.82</v>
      </c>
    </row>
    <row r="31" spans="1:6" ht="18" customHeight="1">
      <c r="A31" s="91"/>
      <c r="B31" s="63"/>
      <c r="C31" s="63"/>
      <c r="D31" s="95" t="s">
        <v>60</v>
      </c>
      <c r="E31" s="94"/>
      <c r="F31" s="96">
        <v>0</v>
      </c>
    </row>
    <row r="32" spans="1:6" ht="18" customHeight="1">
      <c r="A32" s="91"/>
      <c r="B32" s="63"/>
      <c r="C32" s="63"/>
      <c r="D32" s="95" t="s">
        <v>61</v>
      </c>
      <c r="E32" s="94">
        <v>54751459.69</v>
      </c>
      <c r="F32" s="96">
        <v>-66418250.15</v>
      </c>
    </row>
    <row r="33" spans="1:6" ht="18" customHeight="1">
      <c r="A33" s="91"/>
      <c r="B33" s="63"/>
      <c r="C33" s="63"/>
      <c r="D33" s="95" t="s">
        <v>62</v>
      </c>
      <c r="E33" s="94">
        <v>462583606.01</v>
      </c>
      <c r="F33" s="96">
        <v>423954624.59</v>
      </c>
    </row>
    <row r="34" spans="1:6" ht="18" customHeight="1">
      <c r="A34" s="91"/>
      <c r="B34" s="63"/>
      <c r="C34" s="63"/>
      <c r="D34" s="95" t="s">
        <v>63</v>
      </c>
      <c r="E34" s="94">
        <v>1043261235.49</v>
      </c>
      <c r="F34" s="96">
        <v>975744379.49</v>
      </c>
    </row>
    <row r="35" spans="1:6" ht="18" customHeight="1">
      <c r="A35" s="91"/>
      <c r="B35" s="63"/>
      <c r="C35" s="63"/>
      <c r="D35" s="95" t="s">
        <v>64</v>
      </c>
      <c r="E35" s="94">
        <v>1559148581.42</v>
      </c>
      <c r="F35" s="96">
        <v>1409996708.92</v>
      </c>
    </row>
    <row r="36" spans="1:6" ht="18" customHeight="1">
      <c r="A36" s="91"/>
      <c r="B36" s="63"/>
      <c r="C36" s="63"/>
      <c r="D36" s="100" t="s">
        <v>65</v>
      </c>
      <c r="E36" s="63">
        <f>SUM(E26:E27,E30,E32:E35)-E31</f>
        <v>3946283027.6000004</v>
      </c>
      <c r="F36" s="64">
        <f>SUM(F26:F27,F30,F32:F35)-F31</f>
        <v>3538025509.0299997</v>
      </c>
    </row>
    <row r="37" spans="1:6" ht="18" customHeight="1">
      <c r="A37" s="102" t="s">
        <v>66</v>
      </c>
      <c r="B37" s="103">
        <f>SUM(B6:B36)</f>
        <v>44503706524.58001</v>
      </c>
      <c r="C37" s="103">
        <f>SUM(C6:C36)</f>
        <v>40113083201.61</v>
      </c>
      <c r="D37" s="104" t="s">
        <v>67</v>
      </c>
      <c r="E37" s="103">
        <f>E36+E24</f>
        <v>44503706524.57999</v>
      </c>
      <c r="F37" s="105">
        <f>F36+F24</f>
        <v>40113083201.61001</v>
      </c>
    </row>
    <row r="38" spans="1:6" ht="19.5" customHeight="1">
      <c r="A38" s="4" t="s">
        <v>68</v>
      </c>
      <c r="B38" s="54"/>
      <c r="C38" s="54"/>
      <c r="D38" s="82"/>
      <c r="E38" s="54"/>
      <c r="F38" s="54"/>
    </row>
    <row r="39" spans="1:6" ht="19.5" customHeight="1">
      <c r="A39" s="75" t="s">
        <v>69</v>
      </c>
      <c r="B39" s="76" t="s">
        <v>70</v>
      </c>
      <c r="C39" s="54"/>
      <c r="D39" s="75" t="s">
        <v>71</v>
      </c>
      <c r="E39" s="54" t="s">
        <v>72</v>
      </c>
      <c r="F39" s="54"/>
    </row>
  </sheetData>
  <sheetProtection/>
  <mergeCells count="2">
    <mergeCell ref="A1:F1"/>
    <mergeCell ref="C3:D3"/>
  </mergeCells>
  <printOptions horizontalCentered="1"/>
  <pageMargins left="0.55" right="0.55" top="0.98" bottom="0.59" header="0.51" footer="0.51"/>
  <pageSetup blackAndWhite="1" fitToHeight="1" fitToWidth="1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tabSelected="1" zoomScaleSheetLayoutView="100" workbookViewId="0" topLeftCell="A1">
      <selection activeCell="E4" sqref="E4"/>
    </sheetView>
  </sheetViews>
  <sheetFormatPr defaultColWidth="9.00390625" defaultRowHeight="19.5" customHeight="1"/>
  <cols>
    <col min="1" max="1" width="44.00390625" style="52" customWidth="1"/>
    <col min="2" max="3" width="20.75390625" style="52" customWidth="1"/>
    <col min="4" max="4" width="47.125" style="53" customWidth="1"/>
    <col min="5" max="6" width="20.375" style="53" customWidth="1"/>
    <col min="7" max="16384" width="9.00390625" style="53" customWidth="1"/>
  </cols>
  <sheetData>
    <row r="1" spans="1:6" s="50" customFormat="1" ht="19.5" customHeight="1">
      <c r="A1" s="31" t="s">
        <v>73</v>
      </c>
      <c r="B1" s="31"/>
      <c r="C1" s="31"/>
      <c r="D1" s="31"/>
      <c r="E1" s="31"/>
      <c r="F1" s="31"/>
    </row>
    <row r="2" spans="1:6" ht="19.5" customHeight="1">
      <c r="A2" s="4"/>
      <c r="B2" s="4"/>
      <c r="C2" s="4"/>
      <c r="D2" s="54"/>
      <c r="E2" s="54"/>
      <c r="F2" s="49" t="s">
        <v>74</v>
      </c>
    </row>
    <row r="3" spans="1:6" ht="19.5" customHeight="1">
      <c r="A3" s="6" t="str">
        <f>'资产负债表'!A3</f>
        <v>编制单位：浙江富阳农村商业银行股份有限公司</v>
      </c>
      <c r="B3" s="6"/>
      <c r="C3" s="55" t="s">
        <v>75</v>
      </c>
      <c r="D3" s="54"/>
      <c r="E3" s="54"/>
      <c r="F3" s="49" t="s">
        <v>76</v>
      </c>
    </row>
    <row r="4" spans="1:6" s="51" customFormat="1" ht="31.5" customHeight="1">
      <c r="A4" s="37" t="s">
        <v>77</v>
      </c>
      <c r="B4" s="10" t="s">
        <v>78</v>
      </c>
      <c r="C4" s="10" t="s">
        <v>79</v>
      </c>
      <c r="D4" s="10" t="s">
        <v>77</v>
      </c>
      <c r="E4" s="10" t="s">
        <v>78</v>
      </c>
      <c r="F4" s="36" t="s">
        <v>79</v>
      </c>
    </row>
    <row r="5" spans="1:6" ht="27.75" customHeight="1">
      <c r="A5" s="56" t="s">
        <v>80</v>
      </c>
      <c r="B5" s="18">
        <f>SUM(B6,B9,B12,B14:B18)</f>
        <v>1759903440.0500002</v>
      </c>
      <c r="C5" s="18">
        <f>SUM(C6,C9,C12,C14:C18)</f>
        <v>1524225700.8700001</v>
      </c>
      <c r="D5" s="57" t="s">
        <v>81</v>
      </c>
      <c r="E5" s="58">
        <v>17094883.78</v>
      </c>
      <c r="F5" s="59">
        <v>19706326.27</v>
      </c>
    </row>
    <row r="6" spans="1:6" ht="33" customHeight="1">
      <c r="A6" s="56" t="s">
        <v>82</v>
      </c>
      <c r="B6" s="18">
        <f>B7-B8</f>
        <v>1103237940.62</v>
      </c>
      <c r="C6" s="18">
        <f>C7-C8</f>
        <v>1042584434.5200001</v>
      </c>
      <c r="D6" s="60" t="s">
        <v>83</v>
      </c>
      <c r="E6" s="18">
        <f>B24+B25-E5</f>
        <v>482553656.9100002</v>
      </c>
      <c r="F6" s="41">
        <f>C24+C25-F5</f>
        <v>456163145.4400001</v>
      </c>
    </row>
    <row r="7" spans="1:6" ht="33" customHeight="1">
      <c r="A7" s="61" t="s">
        <v>84</v>
      </c>
      <c r="B7" s="58">
        <v>1763809596.06</v>
      </c>
      <c r="C7" s="59">
        <v>1611933107.43</v>
      </c>
      <c r="D7" s="57" t="s">
        <v>85</v>
      </c>
      <c r="E7" s="58">
        <v>115991043.19</v>
      </c>
      <c r="F7" s="59">
        <v>103448631.88</v>
      </c>
    </row>
    <row r="8" spans="1:6" ht="33" customHeight="1">
      <c r="A8" s="61" t="s">
        <v>86</v>
      </c>
      <c r="B8" s="58">
        <v>660571655.44</v>
      </c>
      <c r="C8" s="59">
        <v>569348672.91</v>
      </c>
      <c r="D8" s="60" t="s">
        <v>87</v>
      </c>
      <c r="E8" s="18">
        <f>E6-E7</f>
        <v>366562613.7200002</v>
      </c>
      <c r="F8" s="41">
        <f>F6-F7</f>
        <v>352714513.5600001</v>
      </c>
    </row>
    <row r="9" spans="1:6" ht="33" customHeight="1">
      <c r="A9" s="56" t="s">
        <v>88</v>
      </c>
      <c r="B9" s="18">
        <f>B10-B11</f>
        <v>36783273.760000005</v>
      </c>
      <c r="C9" s="18">
        <f>C10-C11</f>
        <v>23172971.08</v>
      </c>
      <c r="D9" s="62" t="s">
        <v>89</v>
      </c>
      <c r="E9" s="18">
        <f>E8-E10</f>
        <v>366562613.7200002</v>
      </c>
      <c r="F9" s="41">
        <f>F8-F10</f>
        <v>352714513.5600001</v>
      </c>
    </row>
    <row r="10" spans="1:6" ht="33" customHeight="1">
      <c r="A10" s="61" t="s">
        <v>90</v>
      </c>
      <c r="B10" s="58">
        <v>57682424.7</v>
      </c>
      <c r="C10" s="59">
        <v>36914364.71</v>
      </c>
      <c r="D10" s="60" t="s">
        <v>91</v>
      </c>
      <c r="E10" s="63"/>
      <c r="F10" s="64"/>
    </row>
    <row r="11" spans="1:6" ht="33" customHeight="1">
      <c r="A11" s="61" t="s">
        <v>92</v>
      </c>
      <c r="B11" s="58">
        <v>20899150.94</v>
      </c>
      <c r="C11" s="59">
        <v>13741393.63</v>
      </c>
      <c r="D11" s="65" t="s">
        <v>93</v>
      </c>
      <c r="E11" s="63">
        <f>E12+E15</f>
        <v>121169709.84</v>
      </c>
      <c r="F11" s="64">
        <f>F12+F15</f>
        <v>-56960440.95</v>
      </c>
    </row>
    <row r="12" spans="1:6" ht="33" customHeight="1">
      <c r="A12" s="56" t="s">
        <v>94</v>
      </c>
      <c r="B12" s="58">
        <v>591605730.37</v>
      </c>
      <c r="C12" s="59">
        <v>449904787.73</v>
      </c>
      <c r="D12" s="66" t="s">
        <v>95</v>
      </c>
      <c r="E12" s="63">
        <f>SUM(E13:E14)</f>
        <v>0</v>
      </c>
      <c r="F12" s="67">
        <v>798100</v>
      </c>
    </row>
    <row r="13" spans="1:6" ht="33" customHeight="1">
      <c r="A13" s="19" t="s">
        <v>96</v>
      </c>
      <c r="B13" s="18"/>
      <c r="C13" s="18"/>
      <c r="D13" s="65" t="s">
        <v>97</v>
      </c>
      <c r="E13" s="63"/>
      <c r="F13" s="64"/>
    </row>
    <row r="14" spans="1:6" ht="33" customHeight="1">
      <c r="A14" s="56" t="s">
        <v>98</v>
      </c>
      <c r="B14" s="58">
        <v>13537298.89</v>
      </c>
      <c r="C14" s="59">
        <v>-1063190</v>
      </c>
      <c r="D14" s="65" t="s">
        <v>99</v>
      </c>
      <c r="E14" s="63"/>
      <c r="F14" s="64"/>
    </row>
    <row r="15" spans="1:6" ht="33" customHeight="1">
      <c r="A15" s="56" t="s">
        <v>100</v>
      </c>
      <c r="B15" s="58">
        <v>10883771.18</v>
      </c>
      <c r="C15" s="59">
        <v>3757326.17</v>
      </c>
      <c r="D15" s="66" t="s">
        <v>101</v>
      </c>
      <c r="E15" s="63">
        <f>SUM(E16:E21)</f>
        <v>121169709.84</v>
      </c>
      <c r="F15" s="64">
        <f>SUM(F16:F21)</f>
        <v>-57758540.95</v>
      </c>
    </row>
    <row r="16" spans="1:6" ht="33" customHeight="1">
      <c r="A16" s="56" t="s">
        <v>102</v>
      </c>
      <c r="B16" s="58">
        <v>2023013.73</v>
      </c>
      <c r="C16" s="59">
        <v>3332171.52</v>
      </c>
      <c r="D16" s="65" t="s">
        <v>103</v>
      </c>
      <c r="E16" s="63"/>
      <c r="F16" s="64"/>
    </row>
    <row r="17" spans="1:6" ht="33" customHeight="1">
      <c r="A17" s="56" t="s">
        <v>104</v>
      </c>
      <c r="B17" s="58">
        <v>439899.73</v>
      </c>
      <c r="C17" s="59">
        <v>1677560.62</v>
      </c>
      <c r="D17" s="65" t="s">
        <v>105</v>
      </c>
      <c r="E17" s="68">
        <v>121169709.84</v>
      </c>
      <c r="F17" s="67">
        <v>-57758540.95</v>
      </c>
    </row>
    <row r="18" spans="1:6" ht="33" customHeight="1">
      <c r="A18" s="69" t="s">
        <v>106</v>
      </c>
      <c r="B18" s="58">
        <v>1392511.77</v>
      </c>
      <c r="C18" s="59">
        <v>859639.23</v>
      </c>
      <c r="D18" s="65" t="s">
        <v>107</v>
      </c>
      <c r="E18" s="63"/>
      <c r="F18" s="64"/>
    </row>
    <row r="19" spans="1:6" ht="33" customHeight="1">
      <c r="A19" s="56" t="s">
        <v>108</v>
      </c>
      <c r="B19" s="18">
        <f>SUM(B20:B23)</f>
        <v>1261688812.48</v>
      </c>
      <c r="C19" s="18">
        <f>SUM(C20:C23)</f>
        <v>1050049056.73</v>
      </c>
      <c r="D19" s="65" t="s">
        <v>109</v>
      </c>
      <c r="E19" s="63"/>
      <c r="F19" s="64"/>
    </row>
    <row r="20" spans="1:6" ht="33" customHeight="1">
      <c r="A20" s="69" t="s">
        <v>110</v>
      </c>
      <c r="B20" s="58">
        <v>9255578.55</v>
      </c>
      <c r="C20" s="59">
        <v>8924082.22</v>
      </c>
      <c r="D20" s="65" t="s">
        <v>111</v>
      </c>
      <c r="E20" s="63"/>
      <c r="F20" s="64"/>
    </row>
    <row r="21" spans="1:6" ht="33" customHeight="1">
      <c r="A21" s="56" t="s">
        <v>112</v>
      </c>
      <c r="B21" s="58">
        <v>475659299.3</v>
      </c>
      <c r="C21" s="59">
        <v>517770013.54</v>
      </c>
      <c r="D21" s="65" t="s">
        <v>113</v>
      </c>
      <c r="E21" s="63"/>
      <c r="F21" s="64"/>
    </row>
    <row r="22" spans="1:6" ht="33" customHeight="1">
      <c r="A22" s="69" t="s">
        <v>114</v>
      </c>
      <c r="B22" s="58">
        <v>776616985.63</v>
      </c>
      <c r="C22" s="59">
        <v>523170040.97</v>
      </c>
      <c r="D22" s="65" t="s">
        <v>115</v>
      </c>
      <c r="E22" s="63">
        <f>E8+E11</f>
        <v>487732323.5600002</v>
      </c>
      <c r="F22" s="64">
        <f>F8+F11</f>
        <v>295754072.61000013</v>
      </c>
    </row>
    <row r="23" spans="1:6" ht="33" customHeight="1">
      <c r="A23" s="56" t="s">
        <v>116</v>
      </c>
      <c r="B23" s="58">
        <v>156949</v>
      </c>
      <c r="C23" s="59">
        <v>184920</v>
      </c>
      <c r="D23" s="60" t="s">
        <v>117</v>
      </c>
      <c r="E23" s="18"/>
      <c r="F23" s="41"/>
    </row>
    <row r="24" spans="1:6" ht="33" customHeight="1">
      <c r="A24" s="56" t="s">
        <v>118</v>
      </c>
      <c r="B24" s="70">
        <f>B5-B19</f>
        <v>498214627.5700002</v>
      </c>
      <c r="C24" s="18">
        <f>C5-C19</f>
        <v>474176644.1400001</v>
      </c>
      <c r="D24" s="57" t="s">
        <v>119</v>
      </c>
      <c r="E24" s="59">
        <v>0.4434914650401794</v>
      </c>
      <c r="F24" s="59">
        <v>0.44380670634877717</v>
      </c>
    </row>
    <row r="25" spans="1:6" ht="33" customHeight="1">
      <c r="A25" s="71" t="s">
        <v>120</v>
      </c>
      <c r="B25" s="72">
        <v>1433913.12</v>
      </c>
      <c r="C25" s="72">
        <v>1692827.57</v>
      </c>
      <c r="D25" s="73" t="s">
        <v>121</v>
      </c>
      <c r="E25" s="72"/>
      <c r="F25" s="74"/>
    </row>
    <row r="26" spans="1:6" ht="19.5" customHeight="1">
      <c r="A26" s="4" t="str">
        <f>'资产负债表'!A38</f>
        <v>后附报表附注是财务报表的组成部分</v>
      </c>
      <c r="B26" s="4"/>
      <c r="C26" s="4"/>
      <c r="D26" s="54"/>
      <c r="E26" s="54"/>
      <c r="F26" s="54"/>
    </row>
    <row r="27" spans="1:6" ht="19.5" customHeight="1">
      <c r="A27" s="75" t="s">
        <v>69</v>
      </c>
      <c r="B27" s="76" t="s">
        <v>70</v>
      </c>
      <c r="C27" s="54"/>
      <c r="D27" s="75" t="s">
        <v>71</v>
      </c>
      <c r="E27" s="54" t="s">
        <v>72</v>
      </c>
      <c r="F27" s="54"/>
    </row>
    <row r="29" spans="5:6" ht="19.5" customHeight="1">
      <c r="E29" s="77"/>
      <c r="F29" s="77"/>
    </row>
    <row r="30" spans="5:6" ht="19.5" customHeight="1">
      <c r="E30" s="78"/>
      <c r="F30" s="78"/>
    </row>
  </sheetData>
  <sheetProtection/>
  <mergeCells count="1">
    <mergeCell ref="A1:F1"/>
  </mergeCells>
  <printOptions horizontalCentered="1"/>
  <pageMargins left="0.55" right="0.55" top="0.98" bottom="0.59" header="0.51" footer="0.51"/>
  <pageSetup blackAndWhite="1" fitToHeight="1" fitToWidth="1" orientation="landscape" paperSize="9" scale="57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showGridLines="0" showZeros="0" view="pageBreakPreview" zoomScale="80" zoomScaleSheetLayoutView="80" workbookViewId="0" topLeftCell="A1">
      <selection activeCell="C37" sqref="C37"/>
    </sheetView>
  </sheetViews>
  <sheetFormatPr defaultColWidth="9.00390625" defaultRowHeight="14.25"/>
  <cols>
    <col min="1" max="1" width="42.50390625" style="4" customWidth="1"/>
    <col min="2" max="2" width="6.75390625" style="4" customWidth="1"/>
    <col min="3" max="5" width="16.50390625" style="4" customWidth="1"/>
    <col min="6" max="6" width="11.875" style="4" customWidth="1"/>
    <col min="7" max="14" width="16.50390625" style="4" customWidth="1"/>
    <col min="15" max="15" width="11.875" style="4" customWidth="1"/>
    <col min="16" max="20" width="16.50390625" style="4" customWidth="1"/>
    <col min="21" max="16384" width="9.00390625" style="4" customWidth="1"/>
  </cols>
  <sheetData>
    <row r="1" spans="1:20" s="2" customFormat="1" ht="31.5" customHeight="1">
      <c r="A1" s="5" t="s">
        <v>122</v>
      </c>
      <c r="B1" s="5"/>
      <c r="C1" s="5"/>
      <c r="D1" s="5"/>
      <c r="E1" s="5"/>
      <c r="F1" s="5"/>
      <c r="G1" s="5"/>
      <c r="H1" s="5"/>
      <c r="I1" s="5"/>
      <c r="J1" s="5"/>
      <c r="K1" s="5"/>
      <c r="M1" s="30"/>
      <c r="N1" s="31" t="str">
        <f>A1</f>
        <v>所有者权益变动表</v>
      </c>
      <c r="O1" s="31"/>
      <c r="P1" s="30"/>
      <c r="Q1" s="30"/>
      <c r="R1" s="30"/>
      <c r="S1" s="30"/>
      <c r="T1" s="30"/>
    </row>
    <row r="2" spans="11:20" ht="19.5" customHeight="1">
      <c r="K2" s="32" t="str">
        <f>T2</f>
        <v>会商银04表</v>
      </c>
      <c r="T2" s="49" t="s">
        <v>123</v>
      </c>
    </row>
    <row r="3" spans="1:20" ht="19.5" customHeight="1">
      <c r="A3" s="6" t="str">
        <f>'资产负债表'!A3</f>
        <v>编制单位：浙江富阳农村商业银行股份有限公司</v>
      </c>
      <c r="B3" s="6"/>
      <c r="E3" s="7" t="str">
        <f>'利润表'!C3</f>
        <v>2018年度</v>
      </c>
      <c r="F3" s="6"/>
      <c r="G3" s="6"/>
      <c r="J3" s="33"/>
      <c r="K3" s="34" t="str">
        <f>T3</f>
        <v>单位：元</v>
      </c>
      <c r="N3" s="35" t="str">
        <f>E3</f>
        <v>2018年度</v>
      </c>
      <c r="T3" s="32" t="s">
        <v>3</v>
      </c>
    </row>
    <row r="4" spans="1:20" ht="21.75" customHeight="1">
      <c r="A4" s="8" t="s">
        <v>124</v>
      </c>
      <c r="B4" s="9" t="s">
        <v>125</v>
      </c>
      <c r="C4" s="10" t="s">
        <v>126</v>
      </c>
      <c r="D4" s="10"/>
      <c r="E4" s="10"/>
      <c r="F4" s="10"/>
      <c r="G4" s="10"/>
      <c r="H4" s="10"/>
      <c r="I4" s="10"/>
      <c r="J4" s="10"/>
      <c r="K4" s="36"/>
      <c r="L4" s="37" t="s">
        <v>127</v>
      </c>
      <c r="M4" s="10"/>
      <c r="N4" s="10"/>
      <c r="O4" s="10"/>
      <c r="P4" s="10"/>
      <c r="Q4" s="10"/>
      <c r="R4" s="10"/>
      <c r="S4" s="10"/>
      <c r="T4" s="36"/>
    </row>
    <row r="5" spans="1:20" s="3" customFormat="1" ht="33.75" customHeight="1">
      <c r="A5" s="11"/>
      <c r="B5" s="12"/>
      <c r="C5" s="13" t="s">
        <v>128</v>
      </c>
      <c r="D5" s="14" t="s">
        <v>53</v>
      </c>
      <c r="E5" s="13" t="s">
        <v>59</v>
      </c>
      <c r="F5" s="13" t="s">
        <v>60</v>
      </c>
      <c r="G5" s="13" t="s">
        <v>61</v>
      </c>
      <c r="H5" s="13" t="s">
        <v>62</v>
      </c>
      <c r="I5" s="13" t="s">
        <v>63</v>
      </c>
      <c r="J5" s="13" t="s">
        <v>64</v>
      </c>
      <c r="K5" s="38" t="s">
        <v>129</v>
      </c>
      <c r="L5" s="39" t="s">
        <v>130</v>
      </c>
      <c r="M5" s="40" t="str">
        <f>D5</f>
        <v>其他权益工具</v>
      </c>
      <c r="N5" s="13" t="s">
        <v>59</v>
      </c>
      <c r="O5" s="13" t="s">
        <v>60</v>
      </c>
      <c r="P5" s="13" t="str">
        <f>G5</f>
        <v>其他综合收益</v>
      </c>
      <c r="Q5" s="13" t="s">
        <v>62</v>
      </c>
      <c r="R5" s="13" t="s">
        <v>63</v>
      </c>
      <c r="S5" s="13" t="s">
        <v>64</v>
      </c>
      <c r="T5" s="38" t="s">
        <v>129</v>
      </c>
    </row>
    <row r="6" spans="1:20" s="3" customFormat="1" ht="15" customHeight="1">
      <c r="A6" s="15" t="s">
        <v>131</v>
      </c>
      <c r="B6" s="16"/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4">
        <v>9</v>
      </c>
      <c r="L6" s="15">
        <v>10</v>
      </c>
      <c r="M6" s="16">
        <v>11</v>
      </c>
      <c r="N6" s="16">
        <v>12</v>
      </c>
      <c r="O6" s="16">
        <v>13</v>
      </c>
      <c r="P6" s="16">
        <v>14</v>
      </c>
      <c r="Q6" s="16">
        <v>15</v>
      </c>
      <c r="R6" s="16">
        <v>16</v>
      </c>
      <c r="S6" s="16">
        <v>17</v>
      </c>
      <c r="T6" s="14">
        <v>18</v>
      </c>
    </row>
    <row r="7" spans="1:20" ht="21.75" customHeight="1">
      <c r="A7" s="17" t="s">
        <v>132</v>
      </c>
      <c r="B7" s="16"/>
      <c r="C7" s="18">
        <f>L30</f>
        <v>794748048</v>
      </c>
      <c r="D7" s="18">
        <f>M30</f>
        <v>0</v>
      </c>
      <c r="E7" s="18">
        <f aca="true" t="shared" si="0" ref="E7:J7">N30</f>
        <v>-1.8199999999999998</v>
      </c>
      <c r="F7" s="18">
        <f t="shared" si="0"/>
        <v>0</v>
      </c>
      <c r="G7" s="18">
        <f t="shared" si="0"/>
        <v>-66418250.150000006</v>
      </c>
      <c r="H7" s="18">
        <f t="shared" si="0"/>
        <v>423954624.59000003</v>
      </c>
      <c r="I7" s="18">
        <f t="shared" si="0"/>
        <v>975744379.49</v>
      </c>
      <c r="J7" s="18">
        <f t="shared" si="0"/>
        <v>1409996708.9199998</v>
      </c>
      <c r="K7" s="41">
        <f aca="true" t="shared" si="1" ref="K7:K9">SUM(C7:E7,G7:J7)-F7</f>
        <v>3538025509.0299997</v>
      </c>
      <c r="L7" s="42">
        <v>794748048</v>
      </c>
      <c r="M7" s="18"/>
      <c r="N7" s="18">
        <v>-1.21</v>
      </c>
      <c r="O7" s="18"/>
      <c r="P7" s="18">
        <v>-8659709.2</v>
      </c>
      <c r="Q7" s="18">
        <v>382637049.81</v>
      </c>
      <c r="R7" s="18">
        <v>913934944.99</v>
      </c>
      <c r="S7" s="18">
        <v>1270875831.36</v>
      </c>
      <c r="T7" s="41">
        <f aca="true" t="shared" si="2" ref="T7:T9">SUM(L7:N7,P7:S7)-O7</f>
        <v>3353536163.75</v>
      </c>
    </row>
    <row r="8" spans="1:20" ht="21.75" customHeight="1">
      <c r="A8" s="19" t="s">
        <v>133</v>
      </c>
      <c r="B8" s="16"/>
      <c r="C8" s="18"/>
      <c r="D8" s="18"/>
      <c r="E8" s="18"/>
      <c r="F8" s="18"/>
      <c r="G8" s="18"/>
      <c r="H8" s="18"/>
      <c r="I8" s="18"/>
      <c r="J8" s="18"/>
      <c r="K8" s="41">
        <f t="shared" si="1"/>
        <v>0</v>
      </c>
      <c r="L8" s="42"/>
      <c r="M8" s="18"/>
      <c r="N8" s="18"/>
      <c r="O8" s="18"/>
      <c r="P8" s="18"/>
      <c r="Q8" s="18"/>
      <c r="R8" s="18"/>
      <c r="S8" s="18"/>
      <c r="T8" s="41">
        <f t="shared" si="2"/>
        <v>0</v>
      </c>
    </row>
    <row r="9" spans="1:20" ht="21.75" customHeight="1">
      <c r="A9" s="20" t="s">
        <v>134</v>
      </c>
      <c r="B9" s="16"/>
      <c r="C9" s="18"/>
      <c r="D9" s="18"/>
      <c r="E9" s="18"/>
      <c r="F9" s="18"/>
      <c r="G9" s="18"/>
      <c r="H9" s="18"/>
      <c r="I9" s="18"/>
      <c r="J9" s="18"/>
      <c r="K9" s="41">
        <f t="shared" si="1"/>
        <v>0</v>
      </c>
      <c r="L9" s="42"/>
      <c r="M9" s="18"/>
      <c r="N9" s="18"/>
      <c r="O9" s="18"/>
      <c r="P9" s="18"/>
      <c r="Q9" s="18"/>
      <c r="R9" s="18"/>
      <c r="S9" s="18"/>
      <c r="T9" s="41">
        <f t="shared" si="2"/>
        <v>0</v>
      </c>
    </row>
    <row r="10" spans="1:20" ht="21.75" customHeight="1">
      <c r="A10" s="17" t="s">
        <v>135</v>
      </c>
      <c r="B10" s="16"/>
      <c r="C10" s="18">
        <f aca="true" t="shared" si="3" ref="C10:T10">SUM(C7:C9)</f>
        <v>794748048</v>
      </c>
      <c r="D10" s="18">
        <f t="shared" si="3"/>
        <v>0</v>
      </c>
      <c r="E10" s="18">
        <f t="shared" si="3"/>
        <v>-1.8199999999999998</v>
      </c>
      <c r="F10" s="18">
        <f t="shared" si="3"/>
        <v>0</v>
      </c>
      <c r="G10" s="18">
        <f t="shared" si="3"/>
        <v>-66418250.150000006</v>
      </c>
      <c r="H10" s="18">
        <f t="shared" si="3"/>
        <v>423954624.59000003</v>
      </c>
      <c r="I10" s="18">
        <f t="shared" si="3"/>
        <v>975744379.49</v>
      </c>
      <c r="J10" s="18">
        <f t="shared" si="3"/>
        <v>1409996708.9199998</v>
      </c>
      <c r="K10" s="41">
        <f t="shared" si="3"/>
        <v>3538025509.0299997</v>
      </c>
      <c r="L10" s="42">
        <f t="shared" si="3"/>
        <v>794748048</v>
      </c>
      <c r="M10" s="18">
        <f t="shared" si="3"/>
        <v>0</v>
      </c>
      <c r="N10" s="18">
        <f t="shared" si="3"/>
        <v>-1.21</v>
      </c>
      <c r="O10" s="18">
        <f t="shared" si="3"/>
        <v>0</v>
      </c>
      <c r="P10" s="18">
        <f t="shared" si="3"/>
        <v>-8659709.2</v>
      </c>
      <c r="Q10" s="18">
        <f t="shared" si="3"/>
        <v>382637049.81</v>
      </c>
      <c r="R10" s="18">
        <f t="shared" si="3"/>
        <v>913934944.99</v>
      </c>
      <c r="S10" s="18">
        <f t="shared" si="3"/>
        <v>1270875831.36</v>
      </c>
      <c r="T10" s="41">
        <f t="shared" si="3"/>
        <v>3353536163.75</v>
      </c>
    </row>
    <row r="11" spans="1:20" ht="21.75" customHeight="1">
      <c r="A11" s="17" t="s">
        <v>136</v>
      </c>
      <c r="B11" s="16"/>
      <c r="C11" s="18">
        <f>C12+C13+C18+C23</f>
        <v>31790099</v>
      </c>
      <c r="D11" s="18">
        <f aca="true" t="shared" si="4" ref="D11:J11">D12+D13+D18+D23</f>
        <v>0</v>
      </c>
      <c r="E11" s="18">
        <f t="shared" si="4"/>
        <v>-0.19</v>
      </c>
      <c r="F11" s="18">
        <f t="shared" si="4"/>
        <v>0</v>
      </c>
      <c r="G11" s="18">
        <f t="shared" si="4"/>
        <v>121169709.84</v>
      </c>
      <c r="H11" s="18">
        <f t="shared" si="4"/>
        <v>38628981.42</v>
      </c>
      <c r="I11" s="18">
        <f t="shared" si="4"/>
        <v>67516856</v>
      </c>
      <c r="J11" s="18">
        <f t="shared" si="4"/>
        <v>149151872.50000003</v>
      </c>
      <c r="K11" s="41">
        <f aca="true" t="shared" si="5" ref="K11:K27">SUM(C11:E11,G11:J11)-F11</f>
        <v>408257518.57000005</v>
      </c>
      <c r="L11" s="42">
        <f>L12+L13+L18+L23</f>
        <v>0</v>
      </c>
      <c r="M11" s="18">
        <f aca="true" t="shared" si="6" ref="M11">M12+M13+M18+M23</f>
        <v>0</v>
      </c>
      <c r="N11" s="18">
        <f aca="true" t="shared" si="7" ref="N11">N12+N13+N18+N23</f>
        <v>-0.61</v>
      </c>
      <c r="O11" s="18">
        <f aca="true" t="shared" si="8" ref="O11">O12+O13+O18+O23</f>
        <v>0</v>
      </c>
      <c r="P11" s="18">
        <f aca="true" t="shared" si="9" ref="P11">P12+P13+P18+P23</f>
        <v>-57758540.95</v>
      </c>
      <c r="Q11" s="18">
        <f aca="true" t="shared" si="10" ref="Q11">Q12+Q13+Q18+Q23</f>
        <v>41317574.78</v>
      </c>
      <c r="R11" s="18">
        <f aca="true" t="shared" si="11" ref="R11">R12+R13+R18+R23</f>
        <v>61809434.5</v>
      </c>
      <c r="S11" s="18">
        <f aca="true" t="shared" si="12" ref="S11">S12+S13+S18+S23</f>
        <v>139120877.56</v>
      </c>
      <c r="T11" s="41">
        <f aca="true" t="shared" si="13" ref="T11:T27">SUM(L11:N11,P11:S11)-O11</f>
        <v>184489345.28</v>
      </c>
    </row>
    <row r="12" spans="1:20" ht="21.75" customHeight="1">
      <c r="A12" s="17" t="s">
        <v>137</v>
      </c>
      <c r="B12" s="16"/>
      <c r="C12" s="18"/>
      <c r="D12" s="18"/>
      <c r="E12" s="18"/>
      <c r="F12" s="18"/>
      <c r="G12" s="18">
        <v>121169709.84</v>
      </c>
      <c r="H12" s="18"/>
      <c r="I12" s="18"/>
      <c r="J12" s="18">
        <v>366562613.72</v>
      </c>
      <c r="K12" s="41">
        <f t="shared" si="5"/>
        <v>487732323.56000006</v>
      </c>
      <c r="L12" s="42"/>
      <c r="M12" s="18"/>
      <c r="N12" s="18"/>
      <c r="O12" s="18"/>
      <c r="P12" s="18">
        <v>-57758540.95</v>
      </c>
      <c r="Q12" s="18"/>
      <c r="R12" s="18">
        <v>798100</v>
      </c>
      <c r="S12" s="18">
        <v>352714513.56</v>
      </c>
      <c r="T12" s="41">
        <f t="shared" si="13"/>
        <v>295754072.61</v>
      </c>
    </row>
    <row r="13" spans="1:20" ht="21.75" customHeight="1">
      <c r="A13" s="17" t="s">
        <v>138</v>
      </c>
      <c r="B13" s="16"/>
      <c r="C13" s="18">
        <f aca="true" t="shared" si="14" ref="C13:S13">SUM(C14:C17)</f>
        <v>0</v>
      </c>
      <c r="D13" s="18">
        <f aca="true" t="shared" si="15" ref="D13">SUM(D14:D17)</f>
        <v>0</v>
      </c>
      <c r="E13" s="18">
        <f t="shared" si="14"/>
        <v>-0.19</v>
      </c>
      <c r="F13" s="18">
        <f t="shared" si="14"/>
        <v>0</v>
      </c>
      <c r="G13" s="18">
        <f aca="true" t="shared" si="16" ref="G13">SUM(G14:G17)</f>
        <v>0</v>
      </c>
      <c r="H13" s="18">
        <f t="shared" si="14"/>
        <v>0</v>
      </c>
      <c r="I13" s="18">
        <f t="shared" si="14"/>
        <v>0</v>
      </c>
      <c r="J13" s="18">
        <f t="shared" si="14"/>
        <v>0</v>
      </c>
      <c r="K13" s="41">
        <f t="shared" si="5"/>
        <v>-0.19</v>
      </c>
      <c r="L13" s="42">
        <f t="shared" si="14"/>
        <v>0</v>
      </c>
      <c r="M13" s="18">
        <f aca="true" t="shared" si="17" ref="M13">SUM(M14:M17)</f>
        <v>0</v>
      </c>
      <c r="N13" s="18">
        <f t="shared" si="14"/>
        <v>-0.61</v>
      </c>
      <c r="O13" s="18">
        <f t="shared" si="14"/>
        <v>0</v>
      </c>
      <c r="P13" s="18">
        <f aca="true" t="shared" si="18" ref="P13">SUM(P14:P17)</f>
        <v>0</v>
      </c>
      <c r="Q13" s="18">
        <f t="shared" si="14"/>
        <v>0</v>
      </c>
      <c r="R13" s="18">
        <f t="shared" si="14"/>
        <v>0</v>
      </c>
      <c r="S13" s="18">
        <f t="shared" si="14"/>
        <v>0</v>
      </c>
      <c r="T13" s="41">
        <f t="shared" si="13"/>
        <v>-0.61</v>
      </c>
    </row>
    <row r="14" spans="1:20" ht="21.75" customHeight="1">
      <c r="A14" s="17" t="s">
        <v>139</v>
      </c>
      <c r="B14" s="16"/>
      <c r="C14" s="18"/>
      <c r="D14" s="18"/>
      <c r="E14" s="18"/>
      <c r="F14" s="18"/>
      <c r="G14" s="18"/>
      <c r="H14" s="18"/>
      <c r="I14" s="18"/>
      <c r="J14" s="18"/>
      <c r="K14" s="41">
        <f t="shared" si="5"/>
        <v>0</v>
      </c>
      <c r="L14" s="42"/>
      <c r="M14" s="18"/>
      <c r="N14" s="18"/>
      <c r="O14" s="18"/>
      <c r="P14" s="18"/>
      <c r="Q14" s="18"/>
      <c r="R14" s="18"/>
      <c r="S14" s="18"/>
      <c r="T14" s="41">
        <f t="shared" si="13"/>
        <v>0</v>
      </c>
    </row>
    <row r="15" spans="1:20" ht="21.75" customHeight="1">
      <c r="A15" s="17" t="s">
        <v>140</v>
      </c>
      <c r="B15" s="16"/>
      <c r="C15" s="18"/>
      <c r="D15" s="18"/>
      <c r="E15" s="18"/>
      <c r="F15" s="18"/>
      <c r="G15" s="18"/>
      <c r="H15" s="18"/>
      <c r="I15" s="18"/>
      <c r="J15" s="18"/>
      <c r="K15" s="41">
        <f t="shared" si="5"/>
        <v>0</v>
      </c>
      <c r="L15" s="42"/>
      <c r="M15" s="18"/>
      <c r="N15" s="18"/>
      <c r="O15" s="18"/>
      <c r="P15" s="18"/>
      <c r="Q15" s="18"/>
      <c r="R15" s="18"/>
      <c r="S15" s="18"/>
      <c r="T15" s="41">
        <f t="shared" si="13"/>
        <v>0</v>
      </c>
    </row>
    <row r="16" spans="1:20" ht="21.75" customHeight="1">
      <c r="A16" s="17" t="s">
        <v>141</v>
      </c>
      <c r="B16" s="16"/>
      <c r="C16" s="18"/>
      <c r="D16" s="18"/>
      <c r="E16" s="18"/>
      <c r="F16" s="18"/>
      <c r="G16" s="18"/>
      <c r="H16" s="18"/>
      <c r="I16" s="18"/>
      <c r="J16" s="18"/>
      <c r="K16" s="41">
        <f t="shared" si="5"/>
        <v>0</v>
      </c>
      <c r="L16" s="42"/>
      <c r="M16" s="18"/>
      <c r="N16" s="18"/>
      <c r="O16" s="18"/>
      <c r="P16" s="18"/>
      <c r="Q16" s="18"/>
      <c r="R16" s="18"/>
      <c r="S16" s="18"/>
      <c r="T16" s="41">
        <f t="shared" si="13"/>
        <v>0</v>
      </c>
    </row>
    <row r="17" spans="1:20" ht="21.75" customHeight="1">
      <c r="A17" s="17" t="s">
        <v>142</v>
      </c>
      <c r="B17" s="16"/>
      <c r="C17" s="18"/>
      <c r="D17" s="18"/>
      <c r="E17" s="18">
        <v>-0.19</v>
      </c>
      <c r="F17" s="18"/>
      <c r="G17" s="18"/>
      <c r="H17" s="18"/>
      <c r="I17" s="18"/>
      <c r="J17" s="18"/>
      <c r="K17" s="41">
        <f t="shared" si="5"/>
        <v>-0.19</v>
      </c>
      <c r="L17" s="42"/>
      <c r="M17" s="18"/>
      <c r="N17" s="18">
        <v>-0.61</v>
      </c>
      <c r="O17" s="18"/>
      <c r="P17" s="18"/>
      <c r="Q17" s="18"/>
      <c r="R17" s="18"/>
      <c r="S17" s="18"/>
      <c r="T17" s="41">
        <f t="shared" si="13"/>
        <v>-0.61</v>
      </c>
    </row>
    <row r="18" spans="1:20" ht="21.75" customHeight="1">
      <c r="A18" s="17" t="s">
        <v>143</v>
      </c>
      <c r="B18" s="16"/>
      <c r="C18" s="18">
        <f aca="true" t="shared" si="19" ref="C18:S18">SUM(C19:C22)</f>
        <v>0</v>
      </c>
      <c r="D18" s="18">
        <f aca="true" t="shared" si="20" ref="D18">SUM(D19:D22)</f>
        <v>0</v>
      </c>
      <c r="E18" s="18">
        <f t="shared" si="19"/>
        <v>0</v>
      </c>
      <c r="F18" s="18">
        <f t="shared" si="19"/>
        <v>0</v>
      </c>
      <c r="G18" s="18">
        <f aca="true" t="shared" si="21" ref="G18">SUM(G19:G22)</f>
        <v>0</v>
      </c>
      <c r="H18" s="18">
        <f t="shared" si="19"/>
        <v>38628981.42</v>
      </c>
      <c r="I18" s="18">
        <f t="shared" si="19"/>
        <v>67516856</v>
      </c>
      <c r="J18" s="18">
        <f t="shared" si="19"/>
        <v>-217410741.22</v>
      </c>
      <c r="K18" s="41">
        <f t="shared" si="5"/>
        <v>-111264903.8</v>
      </c>
      <c r="L18" s="42">
        <f t="shared" si="19"/>
        <v>0</v>
      </c>
      <c r="M18" s="18">
        <f aca="true" t="shared" si="22" ref="M18">SUM(M19:M22)</f>
        <v>0</v>
      </c>
      <c r="N18" s="18">
        <f t="shared" si="19"/>
        <v>0</v>
      </c>
      <c r="O18" s="18">
        <f t="shared" si="19"/>
        <v>0</v>
      </c>
      <c r="P18" s="18">
        <f aca="true" t="shared" si="23" ref="P18">SUM(P19:P22)</f>
        <v>0</v>
      </c>
      <c r="Q18" s="18">
        <f t="shared" si="19"/>
        <v>41317574.78</v>
      </c>
      <c r="R18" s="18">
        <f t="shared" si="19"/>
        <v>61011334.5</v>
      </c>
      <c r="S18" s="18">
        <f t="shared" si="19"/>
        <v>-213593636</v>
      </c>
      <c r="T18" s="41">
        <f t="shared" si="13"/>
        <v>-111264726.72</v>
      </c>
    </row>
    <row r="19" spans="1:20" ht="21.75" customHeight="1">
      <c r="A19" s="17" t="s">
        <v>144</v>
      </c>
      <c r="B19" s="16"/>
      <c r="C19" s="18"/>
      <c r="D19" s="18"/>
      <c r="E19" s="18"/>
      <c r="F19" s="18"/>
      <c r="G19" s="18"/>
      <c r="H19" s="18">
        <v>38628981.42</v>
      </c>
      <c r="I19" s="18"/>
      <c r="J19" s="18">
        <f>-H19</f>
        <v>-38628981.42</v>
      </c>
      <c r="K19" s="41">
        <f t="shared" si="5"/>
        <v>0</v>
      </c>
      <c r="L19" s="42"/>
      <c r="M19" s="18"/>
      <c r="N19" s="18"/>
      <c r="O19" s="18"/>
      <c r="P19" s="18"/>
      <c r="Q19" s="18">
        <v>41317574.78</v>
      </c>
      <c r="R19" s="18"/>
      <c r="S19" s="18">
        <f>-Q19</f>
        <v>-41317574.78</v>
      </c>
      <c r="T19" s="41">
        <f t="shared" si="13"/>
        <v>0</v>
      </c>
    </row>
    <row r="20" spans="1:20" ht="21.75" customHeight="1">
      <c r="A20" s="17" t="s">
        <v>145</v>
      </c>
      <c r="B20" s="16"/>
      <c r="C20" s="18"/>
      <c r="D20" s="18"/>
      <c r="E20" s="18"/>
      <c r="F20" s="18"/>
      <c r="G20" s="18"/>
      <c r="H20" s="18"/>
      <c r="I20" s="18">
        <v>67516856</v>
      </c>
      <c r="J20" s="18">
        <f>-I20</f>
        <v>-67516856</v>
      </c>
      <c r="K20" s="41">
        <f t="shared" si="5"/>
        <v>0</v>
      </c>
      <c r="L20" s="42"/>
      <c r="M20" s="18"/>
      <c r="N20" s="18"/>
      <c r="O20" s="18"/>
      <c r="P20" s="18"/>
      <c r="Q20" s="18"/>
      <c r="R20" s="18">
        <v>61011334.5</v>
      </c>
      <c r="S20" s="18">
        <f>-R20</f>
        <v>-61011334.5</v>
      </c>
      <c r="T20" s="41">
        <f t="shared" si="13"/>
        <v>0</v>
      </c>
    </row>
    <row r="21" spans="1:20" ht="21.75" customHeight="1">
      <c r="A21" s="17" t="s">
        <v>146</v>
      </c>
      <c r="B21" s="16"/>
      <c r="C21" s="18"/>
      <c r="D21" s="18"/>
      <c r="E21" s="18"/>
      <c r="F21" s="18"/>
      <c r="G21" s="18"/>
      <c r="H21" s="18"/>
      <c r="I21" s="18"/>
      <c r="J21" s="18">
        <v>-111264903.8</v>
      </c>
      <c r="K21" s="41">
        <f t="shared" si="5"/>
        <v>-111264903.8</v>
      </c>
      <c r="L21" s="42"/>
      <c r="M21" s="18"/>
      <c r="N21" s="18"/>
      <c r="O21" s="18"/>
      <c r="P21" s="18"/>
      <c r="Q21" s="18"/>
      <c r="R21" s="18"/>
      <c r="S21" s="18">
        <v>-111264726.72</v>
      </c>
      <c r="T21" s="41">
        <f t="shared" si="13"/>
        <v>-111264726.72</v>
      </c>
    </row>
    <row r="22" spans="1:20" ht="21.75" customHeight="1">
      <c r="A22" s="17" t="s">
        <v>142</v>
      </c>
      <c r="B22" s="16"/>
      <c r="C22" s="18"/>
      <c r="D22" s="18"/>
      <c r="E22" s="18"/>
      <c r="F22" s="18"/>
      <c r="G22" s="18"/>
      <c r="H22" s="18"/>
      <c r="I22" s="18"/>
      <c r="J22" s="18"/>
      <c r="K22" s="41">
        <f t="shared" si="5"/>
        <v>0</v>
      </c>
      <c r="L22" s="42"/>
      <c r="M22" s="18"/>
      <c r="N22" s="18"/>
      <c r="O22" s="18"/>
      <c r="P22" s="18"/>
      <c r="Q22" s="18"/>
      <c r="R22" s="18"/>
      <c r="S22" s="18"/>
      <c r="T22" s="41">
        <f t="shared" si="13"/>
        <v>0</v>
      </c>
    </row>
    <row r="23" spans="1:20" ht="21.75" customHeight="1">
      <c r="A23" s="17" t="s">
        <v>147</v>
      </c>
      <c r="B23" s="16"/>
      <c r="C23" s="18">
        <f aca="true" t="shared" si="24" ref="C23:J23">SUM(C24:C29)</f>
        <v>31790099</v>
      </c>
      <c r="D23" s="18">
        <f t="shared" si="24"/>
        <v>0</v>
      </c>
      <c r="E23" s="18">
        <f t="shared" si="24"/>
        <v>0</v>
      </c>
      <c r="F23" s="18">
        <f t="shared" si="24"/>
        <v>0</v>
      </c>
      <c r="G23" s="18">
        <f t="shared" si="24"/>
        <v>0</v>
      </c>
      <c r="H23" s="18">
        <f t="shared" si="24"/>
        <v>0</v>
      </c>
      <c r="I23" s="18">
        <f t="shared" si="24"/>
        <v>0</v>
      </c>
      <c r="J23" s="18">
        <f t="shared" si="24"/>
        <v>0</v>
      </c>
      <c r="K23" s="41">
        <f t="shared" si="5"/>
        <v>31790099</v>
      </c>
      <c r="L23" s="42">
        <f aca="true" t="shared" si="25" ref="L23:S23">SUM(L24:L29)</f>
        <v>0</v>
      </c>
      <c r="M23" s="18">
        <f t="shared" si="25"/>
        <v>0</v>
      </c>
      <c r="N23" s="18">
        <f t="shared" si="25"/>
        <v>0</v>
      </c>
      <c r="O23" s="18">
        <f t="shared" si="25"/>
        <v>0</v>
      </c>
      <c r="P23" s="18">
        <f t="shared" si="25"/>
        <v>0</v>
      </c>
      <c r="Q23" s="18">
        <f t="shared" si="25"/>
        <v>0</v>
      </c>
      <c r="R23" s="18">
        <f t="shared" si="25"/>
        <v>0</v>
      </c>
      <c r="S23" s="18">
        <f t="shared" si="25"/>
        <v>0</v>
      </c>
      <c r="T23" s="41">
        <f t="shared" si="13"/>
        <v>0</v>
      </c>
    </row>
    <row r="24" spans="1:20" ht="21.75" customHeight="1">
      <c r="A24" s="17" t="s">
        <v>148</v>
      </c>
      <c r="B24" s="16"/>
      <c r="C24" s="18"/>
      <c r="D24" s="18"/>
      <c r="E24" s="18">
        <f>-C24</f>
        <v>0</v>
      </c>
      <c r="F24" s="18"/>
      <c r="G24" s="18"/>
      <c r="H24" s="18"/>
      <c r="I24" s="18"/>
      <c r="J24" s="18"/>
      <c r="K24" s="41">
        <f t="shared" si="5"/>
        <v>0</v>
      </c>
      <c r="L24" s="42"/>
      <c r="M24" s="18"/>
      <c r="N24" s="18">
        <f>-L24</f>
        <v>0</v>
      </c>
      <c r="O24" s="18"/>
      <c r="P24" s="18"/>
      <c r="Q24" s="18"/>
      <c r="R24" s="18"/>
      <c r="S24" s="18"/>
      <c r="T24" s="41">
        <f t="shared" si="13"/>
        <v>0</v>
      </c>
    </row>
    <row r="25" spans="1:20" ht="21.75" customHeight="1">
      <c r="A25" s="17" t="s">
        <v>149</v>
      </c>
      <c r="B25" s="16"/>
      <c r="C25" s="18"/>
      <c r="D25" s="18"/>
      <c r="E25" s="18"/>
      <c r="F25" s="18"/>
      <c r="G25" s="18"/>
      <c r="H25" s="18">
        <f>-C25</f>
        <v>0</v>
      </c>
      <c r="I25" s="18"/>
      <c r="J25" s="18"/>
      <c r="K25" s="41">
        <f t="shared" si="5"/>
        <v>0</v>
      </c>
      <c r="L25" s="42"/>
      <c r="M25" s="18"/>
      <c r="N25" s="18"/>
      <c r="O25" s="18"/>
      <c r="P25" s="18"/>
      <c r="Q25" s="18">
        <f>-L25</f>
        <v>0</v>
      </c>
      <c r="R25" s="18"/>
      <c r="S25" s="18"/>
      <c r="T25" s="41">
        <f t="shared" si="13"/>
        <v>0</v>
      </c>
    </row>
    <row r="26" spans="1:20" ht="21.75" customHeight="1">
      <c r="A26" s="17" t="s">
        <v>150</v>
      </c>
      <c r="B26" s="16"/>
      <c r="C26" s="18"/>
      <c r="D26" s="18"/>
      <c r="E26" s="18"/>
      <c r="F26" s="18"/>
      <c r="G26" s="18"/>
      <c r="H26" s="18"/>
      <c r="I26" s="18"/>
      <c r="J26" s="18">
        <f>-H26</f>
        <v>0</v>
      </c>
      <c r="K26" s="41">
        <f t="shared" si="5"/>
        <v>0</v>
      </c>
      <c r="L26" s="42"/>
      <c r="M26" s="18"/>
      <c r="N26" s="18"/>
      <c r="O26" s="18"/>
      <c r="P26" s="18"/>
      <c r="Q26" s="18"/>
      <c r="R26" s="18"/>
      <c r="S26" s="18">
        <f>-Q26</f>
        <v>0</v>
      </c>
      <c r="T26" s="41">
        <f t="shared" si="13"/>
        <v>0</v>
      </c>
    </row>
    <row r="27" spans="1:20" ht="21.75" customHeight="1">
      <c r="A27" s="17" t="s">
        <v>151</v>
      </c>
      <c r="B27" s="16"/>
      <c r="C27" s="18"/>
      <c r="D27" s="18"/>
      <c r="E27" s="18"/>
      <c r="F27" s="18"/>
      <c r="G27" s="18"/>
      <c r="H27" s="18"/>
      <c r="I27" s="18"/>
      <c r="J27" s="18">
        <f>-I27</f>
        <v>0</v>
      </c>
      <c r="K27" s="41">
        <f t="shared" si="5"/>
        <v>0</v>
      </c>
      <c r="L27" s="42"/>
      <c r="M27" s="18"/>
      <c r="N27" s="18"/>
      <c r="O27" s="18"/>
      <c r="P27" s="18"/>
      <c r="Q27" s="18"/>
      <c r="R27" s="18"/>
      <c r="S27" s="18">
        <f>-R27</f>
        <v>0</v>
      </c>
      <c r="T27" s="41">
        <f t="shared" si="13"/>
        <v>0</v>
      </c>
    </row>
    <row r="28" spans="1:20" ht="21.75" customHeight="1">
      <c r="A28" s="21" t="s">
        <v>152</v>
      </c>
      <c r="B28" s="13"/>
      <c r="C28" s="22"/>
      <c r="D28" s="22"/>
      <c r="E28" s="22"/>
      <c r="F28" s="22"/>
      <c r="G28" s="22"/>
      <c r="H28" s="22"/>
      <c r="I28" s="22"/>
      <c r="J28" s="18"/>
      <c r="K28" s="43"/>
      <c r="L28" s="44"/>
      <c r="M28" s="22"/>
      <c r="N28" s="22"/>
      <c r="O28" s="22"/>
      <c r="P28" s="22"/>
      <c r="Q28" s="22"/>
      <c r="R28" s="22"/>
      <c r="S28" s="22"/>
      <c r="T28" s="43"/>
    </row>
    <row r="29" spans="1:20" ht="21.75" customHeight="1">
      <c r="A29" s="23" t="s">
        <v>153</v>
      </c>
      <c r="B29" s="24"/>
      <c r="C29" s="25">
        <v>31790099</v>
      </c>
      <c r="D29" s="25"/>
      <c r="E29" s="25"/>
      <c r="F29" s="25"/>
      <c r="G29" s="25"/>
      <c r="H29" s="25"/>
      <c r="I29" s="25"/>
      <c r="J29" s="25"/>
      <c r="K29" s="45">
        <f>SUM(C29:E29,G29:J29)-F29</f>
        <v>31790099</v>
      </c>
      <c r="L29" s="46"/>
      <c r="M29" s="25"/>
      <c r="N29" s="25"/>
      <c r="O29" s="25"/>
      <c r="P29" s="25"/>
      <c r="Q29" s="25"/>
      <c r="R29" s="25"/>
      <c r="S29" s="25"/>
      <c r="T29" s="45">
        <f>SUM(L29:N29,P29:S29)-O29</f>
        <v>0</v>
      </c>
    </row>
    <row r="30" spans="1:20" ht="21.75" customHeight="1">
      <c r="A30" s="26" t="s">
        <v>154</v>
      </c>
      <c r="B30" s="27"/>
      <c r="C30" s="28">
        <f>C10+C11</f>
        <v>826538147</v>
      </c>
      <c r="D30" s="28">
        <f>D10+D11</f>
        <v>0</v>
      </c>
      <c r="E30" s="28">
        <f aca="true" t="shared" si="26" ref="E30:S30">E10+E11</f>
        <v>-2.01</v>
      </c>
      <c r="F30" s="28">
        <f t="shared" si="26"/>
        <v>0</v>
      </c>
      <c r="G30" s="28">
        <f aca="true" t="shared" si="27" ref="G30">G10+G11</f>
        <v>54751459.69</v>
      </c>
      <c r="H30" s="28">
        <f t="shared" si="26"/>
        <v>462583606.01000005</v>
      </c>
      <c r="I30" s="28">
        <f t="shared" si="26"/>
        <v>1043261235.49</v>
      </c>
      <c r="J30" s="28">
        <f t="shared" si="26"/>
        <v>1559148581.4199998</v>
      </c>
      <c r="K30" s="47">
        <f t="shared" si="26"/>
        <v>3946283027.6</v>
      </c>
      <c r="L30" s="48">
        <f t="shared" si="26"/>
        <v>794748048</v>
      </c>
      <c r="M30" s="28">
        <f aca="true" t="shared" si="28" ref="M30">M10+M11</f>
        <v>0</v>
      </c>
      <c r="N30" s="28">
        <f t="shared" si="26"/>
        <v>-1.8199999999999998</v>
      </c>
      <c r="O30" s="28">
        <f t="shared" si="26"/>
        <v>0</v>
      </c>
      <c r="P30" s="28">
        <f aca="true" t="shared" si="29" ref="P30">P10+P11</f>
        <v>-66418250.150000006</v>
      </c>
      <c r="Q30" s="28">
        <f t="shared" si="26"/>
        <v>423954624.59000003</v>
      </c>
      <c r="R30" s="28">
        <f t="shared" si="26"/>
        <v>975744379.49</v>
      </c>
      <c r="S30" s="28">
        <f t="shared" si="26"/>
        <v>1409996708.9199998</v>
      </c>
      <c r="T30" s="47">
        <f aca="true" t="shared" si="30" ref="T30">T10+T11</f>
        <v>3538025509.03</v>
      </c>
    </row>
    <row r="31" ht="19.5" customHeight="1">
      <c r="A31" s="4" t="str">
        <f>'资产负债表'!A38</f>
        <v>后附报表附注是财务报表的组成部分</v>
      </c>
    </row>
    <row r="32" spans="1:19" ht="19.5" customHeight="1">
      <c r="A32" s="29" t="s">
        <v>69</v>
      </c>
      <c r="C32" s="29" t="s">
        <v>70</v>
      </c>
      <c r="F32" s="4" t="s">
        <v>155</v>
      </c>
      <c r="J32" s="4" t="s">
        <v>72</v>
      </c>
      <c r="L32" s="4" t="str">
        <f>C32</f>
        <v>主管会计工作负责人：</v>
      </c>
      <c r="O32" s="4" t="str">
        <f>F32</f>
        <v>会计机构负责人：</v>
      </c>
      <c r="S32" s="4" t="str">
        <f>J32</f>
        <v>制表人：</v>
      </c>
    </row>
  </sheetData>
  <sheetProtection/>
  <mergeCells count="5">
    <mergeCell ref="N1:O1"/>
    <mergeCell ref="C4:K4"/>
    <mergeCell ref="L4:T4"/>
    <mergeCell ref="A4:A5"/>
    <mergeCell ref="B4:B5"/>
  </mergeCells>
  <printOptions horizontalCentered="1"/>
  <pageMargins left="0.55" right="0.55" top="0.98" bottom="0.59" header="0.51" footer="0.51"/>
  <pageSetup blackAndWhite="1" fitToWidth="2" orientation="landscape" paperSize="9" scale="63"/>
  <headerFooter alignWithMargins="0">
    <oddFooter>&amp;C第 &amp;P 页，共 &amp;N 页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6"/>
  <sheetViews>
    <sheetView zoomScaleSheetLayoutView="100" workbookViewId="0" topLeftCell="A1">
      <selection activeCell="B6" sqref="B6"/>
    </sheetView>
  </sheetViews>
  <sheetFormatPr defaultColWidth="9.00390625" defaultRowHeight="14.25"/>
  <sheetData>
    <row r="2" ht="14.25">
      <c r="A2" s="1" t="s">
        <v>156</v>
      </c>
    </row>
    <row r="3" ht="14.25">
      <c r="B3" s="1" t="s">
        <v>157</v>
      </c>
    </row>
    <row r="4" ht="14.25">
      <c r="B4" s="1" t="s">
        <v>158</v>
      </c>
    </row>
    <row r="5" ht="14.25">
      <c r="B5" s="1" t="s">
        <v>159</v>
      </c>
    </row>
    <row r="6" ht="14.25">
      <c r="B6" s="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清风无影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wuguangming</dc:creator>
  <cp:keywords/>
  <dc:description/>
  <cp:lastModifiedBy>微软用户</cp:lastModifiedBy>
  <cp:lastPrinted>2019-03-14T06:51:00Z</cp:lastPrinted>
  <dcterms:created xsi:type="dcterms:W3CDTF">2008-11-19T01:57:00Z</dcterms:created>
  <dcterms:modified xsi:type="dcterms:W3CDTF">2019-05-14T06:49:53Z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</Properties>
</file>